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gstbocessscta-my.sharepoint.com/personal/nmonroe_addisoncsd_org/Documents/DESKTOP/"/>
    </mc:Choice>
  </mc:AlternateContent>
  <xr:revisionPtr revIDLastSave="0" documentId="8_{FB2279BB-98C8-45F7-90D5-6BA09BAD3DAC}" xr6:coauthVersionLast="47" xr6:coauthVersionMax="47" xr10:uidLastSave="{00000000-0000-0000-0000-000000000000}"/>
  <bookViews>
    <workbookView xWindow="-120" yWindow="-120" windowWidth="21840" windowHeight="13020" activeTab="1" xr2:uid="{E9D3CB2C-0DBF-429A-B8FC-241050A014C9}"/>
  </bookViews>
  <sheets>
    <sheet name="Service Line Inventory" sheetId="2" r:id="rId1"/>
    <sheet name="Inventory Summary" sheetId="8" r:id="rId2"/>
  </sheets>
  <definedNames>
    <definedName name="_xlnm.Print_Area" localSheetId="1">'Inventory Summary'!$A$1:$I$44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8" l="1"/>
  <c r="G30" i="8"/>
  <c r="G29" i="8"/>
  <c r="G28" i="8"/>
  <c r="G27" i="8"/>
  <c r="G26" i="8"/>
  <c r="E31" i="8"/>
  <c r="E30" i="8"/>
  <c r="E29" i="8"/>
  <c r="E27" i="8"/>
  <c r="E26" i="8"/>
  <c r="Q501" i="2"/>
  <c r="D20" i="8" l="1"/>
  <c r="Q5" i="2"/>
  <c r="F20" i="8"/>
  <c r="F21" i="8"/>
  <c r="D21" i="8"/>
  <c r="C20" i="8"/>
  <c r="H21" i="8"/>
  <c r="C21" i="8"/>
  <c r="H20" i="8"/>
  <c r="Q2" i="2"/>
  <c r="Q3" i="2"/>
  <c r="Q4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Q429" i="2"/>
  <c r="Q430" i="2"/>
  <c r="Q431" i="2"/>
  <c r="Q432" i="2"/>
  <c r="Q433" i="2"/>
  <c r="Q434" i="2"/>
  <c r="Q435" i="2"/>
  <c r="Q436" i="2"/>
  <c r="Q437" i="2"/>
  <c r="Q438" i="2"/>
  <c r="Q439" i="2"/>
  <c r="Q440" i="2"/>
  <c r="Q441" i="2"/>
  <c r="Q442" i="2"/>
  <c r="Q443" i="2"/>
  <c r="Q444" i="2"/>
  <c r="Q445" i="2"/>
  <c r="Q446" i="2"/>
  <c r="Q447" i="2"/>
  <c r="Q448" i="2"/>
  <c r="Q449" i="2"/>
  <c r="Q450" i="2"/>
  <c r="Q451" i="2"/>
  <c r="Q452" i="2"/>
  <c r="Q453" i="2"/>
  <c r="Q454" i="2"/>
  <c r="Q455" i="2"/>
  <c r="Q456" i="2"/>
  <c r="Q457" i="2"/>
  <c r="Q458" i="2"/>
  <c r="Q459" i="2"/>
  <c r="Q460" i="2"/>
  <c r="Q461" i="2"/>
  <c r="Q462" i="2"/>
  <c r="Q463" i="2"/>
  <c r="Q464" i="2"/>
  <c r="Q465" i="2"/>
  <c r="Q466" i="2"/>
  <c r="Q467" i="2"/>
  <c r="Q468" i="2"/>
  <c r="Q469" i="2"/>
  <c r="Q470" i="2"/>
  <c r="Q471" i="2"/>
  <c r="Q472" i="2"/>
  <c r="Q473" i="2"/>
  <c r="Q474" i="2"/>
  <c r="Q475" i="2"/>
  <c r="Q476" i="2"/>
  <c r="Q477" i="2"/>
  <c r="Q478" i="2"/>
  <c r="Q479" i="2"/>
  <c r="Q480" i="2"/>
  <c r="Q481" i="2"/>
  <c r="Q482" i="2"/>
  <c r="Q483" i="2"/>
  <c r="Q484" i="2"/>
  <c r="Q485" i="2"/>
  <c r="Q486" i="2"/>
  <c r="Q487" i="2"/>
  <c r="Q488" i="2"/>
  <c r="Q489" i="2"/>
  <c r="Q490" i="2"/>
  <c r="Q491" i="2"/>
  <c r="Q492" i="2"/>
  <c r="Q493" i="2"/>
  <c r="Q494" i="2"/>
  <c r="Q495" i="2"/>
  <c r="Q496" i="2"/>
  <c r="Q497" i="2"/>
  <c r="Q498" i="2"/>
  <c r="Q499" i="2"/>
  <c r="Q500" i="2"/>
  <c r="G15" i="8" l="1"/>
  <c r="G16" i="8"/>
  <c r="G17" i="8"/>
  <c r="G14" i="8"/>
  <c r="C22" i="8"/>
  <c r="D22" i="8"/>
  <c r="F22" i="8"/>
  <c r="H22" i="8"/>
  <c r="G13" i="8" l="1"/>
  <c r="G12" i="8" s="1"/>
</calcChain>
</file>

<file path=xl/sharedStrings.xml><?xml version="1.0" encoding="utf-8"?>
<sst xmlns="http://schemas.openxmlformats.org/spreadsheetml/2006/main" count="83" uniqueCount="74">
  <si>
    <t>Lead Gooseneck, Pigtail or Connector Currently Present?</t>
  </si>
  <si>
    <t>Was Public SL Material Ever Previously Lead?</t>
  </si>
  <si>
    <t>Public SL Size</t>
  </si>
  <si>
    <t>Yes</t>
  </si>
  <si>
    <t>No</t>
  </si>
  <si>
    <t>Copper</t>
  </si>
  <si>
    <t>Field Inspection</t>
  </si>
  <si>
    <t>Unknown</t>
  </si>
  <si>
    <t>Excavation</t>
  </si>
  <si>
    <t>Sequential Sampling</t>
  </si>
  <si>
    <t>Statistical Analysis/Predictive Model</t>
  </si>
  <si>
    <t>Lead Solder Present?</t>
  </si>
  <si>
    <t>Building Type</t>
  </si>
  <si>
    <t>Customer SL Size</t>
  </si>
  <si>
    <t>School or Childcare</t>
  </si>
  <si>
    <t>Lead</t>
  </si>
  <si>
    <t>GSLRR</t>
  </si>
  <si>
    <t>Non-Lead</t>
  </si>
  <si>
    <t>Street Address</t>
  </si>
  <si>
    <t>Town</t>
  </si>
  <si>
    <t>Zip Code</t>
  </si>
  <si>
    <t>Current Public Side SL Material ⓘ</t>
  </si>
  <si>
    <t>Public SL Material Verification Method ⓘ</t>
  </si>
  <si>
    <t>Public SL Installation or Replacement Date</t>
  </si>
  <si>
    <t>Customer SL Material ⓘ</t>
  </si>
  <si>
    <t>Customer SL Material Verification Method ⓘ</t>
  </si>
  <si>
    <t>POU or POE Treatment Present? ⓘ</t>
  </si>
  <si>
    <t>Customer SL Installation or Replacement Date</t>
  </si>
  <si>
    <t>SL Category ⓘ</t>
  </si>
  <si>
    <t>Note</t>
  </si>
  <si>
    <t>Summary of Lead Service Line Inventory</t>
  </si>
  <si>
    <t>I. System Information</t>
  </si>
  <si>
    <t>Water System Name</t>
  </si>
  <si>
    <t>PWS ID Number</t>
  </si>
  <si>
    <t>II. Contact Information for Owner / Licensed Operator of Record Completing the Form</t>
  </si>
  <si>
    <t>Contact Name</t>
  </si>
  <si>
    <t>Contact Phone Number</t>
  </si>
  <si>
    <t>Contact Email Address</t>
  </si>
  <si>
    <t>III. Summary of Inventory</t>
  </si>
  <si>
    <t>Total Number of Service Lines in the Distribution System</t>
  </si>
  <si>
    <t>Total Number of Identified Service Lines</t>
  </si>
  <si>
    <t>Total Number of Lead Service Lines</t>
  </si>
  <si>
    <t>Total Number of GSLRR</t>
  </si>
  <si>
    <t>Total Number of Non-LSL</t>
  </si>
  <si>
    <t>Total Number of Unknown Service Lines</t>
  </si>
  <si>
    <t>Service Lines</t>
  </si>
  <si>
    <t>GSL or GSLRR</t>
  </si>
  <si>
    <t>PWS - Side Service Lines</t>
  </si>
  <si>
    <t>GSL</t>
  </si>
  <si>
    <t>Customer - Side Service Lines</t>
  </si>
  <si>
    <t>Service Line Identification Methods</t>
  </si>
  <si>
    <t>Identification Methods</t>
  </si>
  <si>
    <t>PWS- Side SLs</t>
  </si>
  <si>
    <t>Customer-Side SLs</t>
  </si>
  <si>
    <t>Historical Records</t>
  </si>
  <si>
    <t>Customer Identification with Photo or other Verification</t>
  </si>
  <si>
    <t>NA</t>
  </si>
  <si>
    <t>IV. Inventory Availability - The inventory must be available to public</t>
  </si>
  <si>
    <r>
      <rPr>
        <b/>
        <sz val="11"/>
        <color theme="1"/>
        <rFont val="Arial"/>
        <family val="2"/>
      </rPr>
      <t>If 50,000 customers or greater:</t>
    </r>
    <r>
      <rPr>
        <sz val="11"/>
        <color theme="1"/>
        <rFont val="Arial"/>
        <family val="2"/>
      </rPr>
      <t xml:space="preserve"> Posting the inventory online water system's website.</t>
    </r>
  </si>
  <si>
    <t>Address:</t>
  </si>
  <si>
    <r>
      <rPr>
        <b/>
        <sz val="11"/>
        <color theme="1"/>
        <rFont val="Arial"/>
        <family val="2"/>
      </rPr>
      <t>If under 50,000 customers:</t>
    </r>
    <r>
      <rPr>
        <sz val="11"/>
        <color theme="1"/>
        <rFont val="Arial"/>
        <family val="2"/>
      </rPr>
      <t xml:space="preserve"> Explain how to access the inventory</t>
    </r>
  </si>
  <si>
    <t>V. Certifications</t>
  </si>
  <si>
    <t>By submitting this form, I have verified and certify the information listed in this form is true and accurate to the best of my knowledge and belief.</t>
  </si>
  <si>
    <t xml:space="preserve"> Name</t>
  </si>
  <si>
    <t>Title</t>
  </si>
  <si>
    <t xml:space="preserve"> Date</t>
  </si>
  <si>
    <t>Cameron Mills</t>
  </si>
  <si>
    <t>6786 County Rt. 119</t>
  </si>
  <si>
    <t>1.5" &lt; SL ≤ 2"</t>
  </si>
  <si>
    <t>Valley Early Childhood School</t>
  </si>
  <si>
    <t>Kress Foster</t>
  </si>
  <si>
    <t>607-359-3306</t>
  </si>
  <si>
    <t>kfoster@addisoncsd.org</t>
  </si>
  <si>
    <t>Director of Facilities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</si>
</sst>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color rgb="FF9C0006"/>
      <name val="Calibri"/>
      <family val="2"/>
      <scheme val="minor"/>
    </font>
    <font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color theme="1"/>
      <name val="Freestyle Script"/>
      <family val="4"/>
    </font>
    <font>
      <sz val="14"/>
      <color theme="1"/>
      <name val="Cochocib Script Latin Pro"/>
    </font>
    <font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C7CE"/>
      </patternFill>
    </fill>
  </fills>
  <borders count="42">
    <border>
      <left/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theme="0" tint="-0.499984740745262"/>
      </left>
      <right/>
      <top style="double">
        <color indexed="64"/>
      </top>
      <bottom/>
      <diagonal/>
    </border>
    <border>
      <left/>
      <right style="thin">
        <color theme="0" tint="-0.499984740745262"/>
      </right>
      <top style="double">
        <color indexed="64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rgb="FFC00000"/>
      </left>
      <right style="thin">
        <color auto="1"/>
      </right>
      <top style="thin">
        <color rgb="FFC00000"/>
      </top>
      <bottom/>
      <diagonal/>
    </border>
    <border>
      <left style="thin">
        <color auto="1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auto="1"/>
      </right>
      <top/>
      <bottom style="thin">
        <color rgb="FFC00000"/>
      </bottom>
      <diagonal/>
    </border>
    <border>
      <left style="thin">
        <color auto="1"/>
      </left>
      <right/>
      <top/>
      <bottom style="thin">
        <color rgb="FFC00000"/>
      </bottom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 style="thin">
        <color rgb="FFC00000"/>
      </top>
      <bottom/>
      <diagonal/>
    </border>
    <border>
      <left style="thin">
        <color rgb="FFC00000"/>
      </left>
      <right style="thin">
        <color auto="1"/>
      </right>
      <top/>
      <bottom/>
      <diagonal/>
    </border>
    <border>
      <left/>
      <right style="thin">
        <color rgb="FFC00000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rgb="FFC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rgb="FFC00000"/>
      </right>
      <top style="thin">
        <color rgb="FFC00000"/>
      </top>
      <bottom/>
      <diagonal/>
    </border>
    <border>
      <left style="thin">
        <color auto="1"/>
      </left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</borders>
  <cellStyleXfs count="2">
    <xf numFmtId="0" fontId="0" fillId="0" borderId="0"/>
    <xf numFmtId="0" fontId="7" fillId="6" borderId="0" applyNumberFormat="0" applyBorder="0" applyAlignment="0" applyProtection="0"/>
  </cellStyleXfs>
  <cellXfs count="12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 inden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" fontId="2" fillId="0" borderId="0" xfId="0" applyNumberFormat="1" applyFont="1"/>
    <xf numFmtId="1" fontId="2" fillId="0" borderId="10" xfId="0" applyNumberFormat="1" applyFont="1" applyBorder="1" applyAlignment="1">
      <alignment vertical="center" wrapText="1"/>
    </xf>
    <xf numFmtId="1" fontId="2" fillId="0" borderId="8" xfId="0" applyNumberFormat="1" applyFont="1" applyBorder="1" applyAlignment="1">
      <alignment horizontal="left" vertical="center" wrapText="1"/>
    </xf>
    <xf numFmtId="1" fontId="2" fillId="0" borderId="4" xfId="0" applyNumberFormat="1" applyFont="1" applyBorder="1" applyAlignment="1" applyProtection="1">
      <alignment horizontal="right" vertical="center" wrapText="1"/>
      <protection hidden="1"/>
    </xf>
    <xf numFmtId="1" fontId="2" fillId="0" borderId="7" xfId="0" applyNumberFormat="1" applyFont="1" applyBorder="1" applyAlignment="1" applyProtection="1">
      <alignment horizontal="right" vertical="center" wrapText="1"/>
      <protection hidden="1"/>
    </xf>
    <xf numFmtId="1" fontId="2" fillId="0" borderId="9" xfId="0" applyNumberFormat="1" applyFont="1" applyBorder="1" applyAlignment="1" applyProtection="1">
      <alignment horizontal="right" vertical="center" wrapText="1"/>
      <protection hidden="1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hidden="1"/>
    </xf>
    <xf numFmtId="0" fontId="1" fillId="0" borderId="0" xfId="0" applyFont="1" applyAlignment="1">
      <alignment horizontal="left" vertical="center"/>
    </xf>
    <xf numFmtId="0" fontId="11" fillId="0" borderId="0" xfId="1" applyFont="1" applyFill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hidden="1"/>
    </xf>
    <xf numFmtId="0" fontId="11" fillId="0" borderId="0" xfId="1" applyFont="1" applyFill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left"/>
    </xf>
    <xf numFmtId="0" fontId="2" fillId="4" borderId="15" xfId="0" applyFont="1" applyFill="1" applyBorder="1" applyAlignment="1">
      <alignment horizontal="left"/>
    </xf>
    <xf numFmtId="0" fontId="2" fillId="0" borderId="17" xfId="0" applyFont="1" applyBorder="1"/>
    <xf numFmtId="0" fontId="2" fillId="0" borderId="18" xfId="0" applyFont="1" applyBorder="1"/>
    <xf numFmtId="1" fontId="2" fillId="0" borderId="30" xfId="0" applyNumberFormat="1" applyFont="1" applyBorder="1" applyAlignment="1" applyProtection="1">
      <alignment horizontal="right" vertical="center" wrapText="1"/>
      <protection hidden="1"/>
    </xf>
    <xf numFmtId="1" fontId="2" fillId="0" borderId="31" xfId="0" applyNumberFormat="1" applyFont="1" applyBorder="1" applyAlignment="1" applyProtection="1">
      <alignment horizontal="right" vertical="center" wrapText="1"/>
      <protection hidden="1"/>
    </xf>
    <xf numFmtId="1" fontId="2" fillId="0" borderId="32" xfId="0" applyNumberFormat="1" applyFont="1" applyBorder="1" applyAlignment="1">
      <alignment vertical="center" wrapText="1"/>
    </xf>
    <xf numFmtId="0" fontId="2" fillId="0" borderId="21" xfId="0" applyFont="1" applyBorder="1" applyProtection="1">
      <protection locked="0"/>
    </xf>
    <xf numFmtId="0" fontId="2" fillId="0" borderId="40" xfId="0" applyFont="1" applyBorder="1" applyAlignment="1">
      <alignment horizontal="left" indent="1"/>
    </xf>
    <xf numFmtId="0" fontId="2" fillId="0" borderId="21" xfId="0" applyFont="1" applyBorder="1" applyAlignment="1">
      <alignment horizontal="center"/>
    </xf>
    <xf numFmtId="0" fontId="2" fillId="0" borderId="41" xfId="0" applyFont="1" applyBorder="1"/>
    <xf numFmtId="0" fontId="2" fillId="0" borderId="17" xfId="0" applyFont="1" applyBorder="1" applyAlignment="1">
      <alignment horizontal="center"/>
    </xf>
    <xf numFmtId="0" fontId="5" fillId="3" borderId="24" xfId="0" applyFont="1" applyFill="1" applyBorder="1" applyAlignment="1">
      <alignment horizontal="center" vertical="center" wrapText="1"/>
    </xf>
    <xf numFmtId="0" fontId="4" fillId="0" borderId="4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21" xfId="0" applyFont="1" applyBorder="1" applyAlignment="1">
      <alignment horizontal="left" wrapText="1"/>
    </xf>
    <xf numFmtId="164" fontId="2" fillId="0" borderId="21" xfId="0" applyNumberFormat="1" applyFont="1" applyBorder="1" applyProtection="1">
      <protection locked="0"/>
    </xf>
    <xf numFmtId="0" fontId="14" fillId="0" borderId="0" xfId="0" applyFont="1"/>
    <xf numFmtId="0" fontId="2" fillId="0" borderId="40" xfId="0" applyFont="1" applyBorder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13" fillId="0" borderId="40" xfId="0" applyFont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2" fillId="0" borderId="11" xfId="0" applyFont="1" applyBorder="1" applyAlignment="1">
      <alignment horizontal="left" indent="1"/>
    </xf>
    <xf numFmtId="0" fontId="2" fillId="0" borderId="19" xfId="0" applyFont="1" applyBorder="1" applyAlignment="1">
      <alignment horizontal="left" indent="1"/>
    </xf>
    <xf numFmtId="0" fontId="2" fillId="4" borderId="20" xfId="0" applyFont="1" applyFill="1" applyBorder="1" applyAlignment="1">
      <alignment horizontal="left" indent="1"/>
    </xf>
    <xf numFmtId="0" fontId="2" fillId="4" borderId="3" xfId="0" applyFont="1" applyFill="1" applyBorder="1" applyAlignment="1">
      <alignment horizontal="left" indent="1"/>
    </xf>
    <xf numFmtId="0" fontId="2" fillId="0" borderId="15" xfId="0" applyFont="1" applyBorder="1" applyAlignment="1">
      <alignment horizontal="left" indent="1"/>
    </xf>
    <xf numFmtId="0" fontId="2" fillId="0" borderId="22" xfId="0" applyFont="1" applyBorder="1" applyAlignment="1">
      <alignment horizontal="left" indent="1"/>
    </xf>
    <xf numFmtId="0" fontId="2" fillId="0" borderId="24" xfId="0" applyFont="1" applyBorder="1" applyAlignment="1">
      <alignment horizontal="left" indent="1"/>
    </xf>
    <xf numFmtId="1" fontId="2" fillId="0" borderId="24" xfId="0" applyNumberFormat="1" applyFont="1" applyBorder="1" applyAlignment="1" applyProtection="1">
      <alignment horizontal="right" indent="1"/>
      <protection hidden="1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3" xfId="0" applyFont="1" applyBorder="1" applyAlignment="1" applyProtection="1">
      <alignment horizontal="left"/>
      <protection locked="0"/>
    </xf>
    <xf numFmtId="0" fontId="2" fillId="0" borderId="14" xfId="0" applyFont="1" applyBorder="1" applyAlignment="1" applyProtection="1">
      <alignment horizontal="left"/>
      <protection locked="0"/>
    </xf>
    <xf numFmtId="0" fontId="2" fillId="4" borderId="16" xfId="0" applyFont="1" applyFill="1" applyBorder="1" applyAlignment="1" applyProtection="1">
      <alignment horizontal="left"/>
      <protection locked="0"/>
    </xf>
    <xf numFmtId="0" fontId="2" fillId="4" borderId="17" xfId="0" applyFont="1" applyFill="1" applyBorder="1" applyAlignment="1" applyProtection="1">
      <alignment horizontal="left"/>
      <protection locked="0"/>
    </xf>
    <xf numFmtId="0" fontId="2" fillId="4" borderId="18" xfId="0" applyFont="1" applyFill="1" applyBorder="1" applyAlignment="1" applyProtection="1">
      <alignment horizontal="left"/>
      <protection locked="0"/>
    </xf>
    <xf numFmtId="0" fontId="2" fillId="4" borderId="2" xfId="0" applyFont="1" applyFill="1" applyBorder="1" applyAlignment="1" applyProtection="1">
      <alignment horizontal="left"/>
      <protection locked="0"/>
    </xf>
    <xf numFmtId="0" fontId="2" fillId="4" borderId="0" xfId="0" applyFont="1" applyFill="1" applyAlignment="1" applyProtection="1">
      <alignment horizontal="left"/>
      <protection locked="0"/>
    </xf>
    <xf numFmtId="0" fontId="2" fillId="4" borderId="21" xfId="0" applyFont="1" applyFill="1" applyBorder="1" applyAlignment="1" applyProtection="1">
      <alignment horizontal="left"/>
      <protection locked="0"/>
    </xf>
    <xf numFmtId="0" fontId="2" fillId="0" borderId="16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/>
      <protection locked="0"/>
    </xf>
    <xf numFmtId="0" fontId="2" fillId="0" borderId="3" xfId="0" applyFont="1" applyBorder="1" applyAlignment="1">
      <alignment horizontal="left" indent="2"/>
    </xf>
    <xf numFmtId="1" fontId="2" fillId="0" borderId="3" xfId="0" applyNumberFormat="1" applyFont="1" applyBorder="1" applyAlignment="1" applyProtection="1">
      <alignment horizontal="right" indent="1"/>
      <protection hidden="1"/>
    </xf>
    <xf numFmtId="0" fontId="2" fillId="0" borderId="3" xfId="0" applyFont="1" applyBorder="1" applyAlignment="1">
      <alignment horizontal="left" indent="4"/>
    </xf>
    <xf numFmtId="0" fontId="2" fillId="0" borderId="3" xfId="0" applyFont="1" applyBorder="1" applyAlignment="1" applyProtection="1">
      <alignment horizontal="right" indent="1"/>
      <protection hidden="1"/>
    </xf>
    <xf numFmtId="0" fontId="2" fillId="0" borderId="5" xfId="0" applyFont="1" applyBorder="1" applyAlignment="1">
      <alignment horizontal="left" indent="4"/>
    </xf>
    <xf numFmtId="0" fontId="2" fillId="0" borderId="5" xfId="0" applyFont="1" applyBorder="1" applyAlignment="1">
      <alignment horizontal="left" indent="2"/>
    </xf>
    <xf numFmtId="0" fontId="2" fillId="0" borderId="23" xfId="0" applyFont="1" applyBorder="1" applyAlignment="1" applyProtection="1">
      <alignment horizontal="right" indent="1"/>
      <protection hidden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25" xfId="0" applyFont="1" applyFill="1" applyBorder="1" applyAlignment="1">
      <alignment horizontal="center" vertical="center" wrapText="1"/>
    </xf>
    <xf numFmtId="0" fontId="5" fillId="3" borderId="26" xfId="0" applyFont="1" applyFill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 indent="1"/>
    </xf>
    <xf numFmtId="0" fontId="6" fillId="0" borderId="4" xfId="0" applyFont="1" applyBorder="1" applyAlignment="1">
      <alignment horizontal="left" vertical="center" wrapText="1" indent="1"/>
    </xf>
    <xf numFmtId="1" fontId="2" fillId="0" borderId="7" xfId="0" applyNumberFormat="1" applyFont="1" applyBorder="1" applyAlignment="1" applyProtection="1">
      <alignment horizontal="right" vertical="center"/>
      <protection hidden="1"/>
    </xf>
    <xf numFmtId="1" fontId="2" fillId="0" borderId="8" xfId="0" applyNumberFormat="1" applyFont="1" applyBorder="1" applyAlignment="1" applyProtection="1">
      <alignment horizontal="right" vertical="center"/>
      <protection hidden="1"/>
    </xf>
    <xf numFmtId="1" fontId="2" fillId="0" borderId="28" xfId="0" applyNumberFormat="1" applyFont="1" applyBorder="1" applyAlignment="1" applyProtection="1">
      <alignment horizontal="right" vertical="center"/>
      <protection hidden="1"/>
    </xf>
    <xf numFmtId="1" fontId="2" fillId="0" borderId="9" xfId="0" applyNumberFormat="1" applyFont="1" applyBorder="1" applyAlignment="1" applyProtection="1">
      <alignment horizontal="right" vertical="center"/>
      <protection hidden="1"/>
    </xf>
    <xf numFmtId="1" fontId="2" fillId="0" borderId="10" xfId="0" applyNumberFormat="1" applyFont="1" applyBorder="1" applyAlignment="1" applyProtection="1">
      <alignment horizontal="right" vertical="center"/>
      <protection hidden="1"/>
    </xf>
    <xf numFmtId="1" fontId="2" fillId="0" borderId="6" xfId="0" applyNumberFormat="1" applyFont="1" applyBorder="1" applyAlignment="1" applyProtection="1">
      <alignment horizontal="right" vertical="center"/>
      <protection hidden="1"/>
    </xf>
    <xf numFmtId="0" fontId="6" fillId="0" borderId="29" xfId="0" applyFont="1" applyBorder="1" applyAlignment="1">
      <alignment horizontal="left" vertical="center" wrapText="1" indent="1"/>
    </xf>
    <xf numFmtId="0" fontId="6" fillId="0" borderId="30" xfId="0" applyFont="1" applyBorder="1" applyAlignment="1">
      <alignment horizontal="left" vertical="center" wrapText="1" indent="1"/>
    </xf>
    <xf numFmtId="1" fontId="2" fillId="0" borderId="31" xfId="0" applyNumberFormat="1" applyFont="1" applyBorder="1" applyAlignment="1" applyProtection="1">
      <alignment horizontal="right" vertical="center"/>
      <protection hidden="1"/>
    </xf>
    <xf numFmtId="1" fontId="2" fillId="0" borderId="32" xfId="0" applyNumberFormat="1" applyFont="1" applyBorder="1" applyAlignment="1" applyProtection="1">
      <alignment horizontal="right" vertical="center"/>
      <protection hidden="1"/>
    </xf>
    <xf numFmtId="1" fontId="2" fillId="0" borderId="33" xfId="0" applyNumberFormat="1" applyFont="1" applyBorder="1" applyAlignment="1" applyProtection="1">
      <alignment horizontal="right" vertical="center"/>
      <protection hidden="1"/>
    </xf>
    <xf numFmtId="0" fontId="5" fillId="5" borderId="24" xfId="0" applyFont="1" applyFill="1" applyBorder="1" applyAlignment="1">
      <alignment horizontal="center"/>
    </xf>
    <xf numFmtId="0" fontId="5" fillId="5" borderId="24" xfId="0" applyFont="1" applyFill="1" applyBorder="1" applyAlignment="1">
      <alignment horizontal="center" wrapText="1"/>
    </xf>
    <xf numFmtId="0" fontId="5" fillId="5" borderId="25" xfId="0" applyFont="1" applyFill="1" applyBorder="1" applyAlignment="1">
      <alignment horizontal="center" wrapText="1"/>
    </xf>
    <xf numFmtId="0" fontId="5" fillId="5" borderId="34" xfId="0" applyFont="1" applyFill="1" applyBorder="1" applyAlignment="1">
      <alignment horizontal="center" wrapText="1"/>
    </xf>
    <xf numFmtId="0" fontId="5" fillId="5" borderId="26" xfId="0" applyFont="1" applyFill="1" applyBorder="1" applyAlignment="1">
      <alignment horizontal="center" wrapText="1"/>
    </xf>
    <xf numFmtId="0" fontId="2" fillId="0" borderId="3" xfId="0" applyFont="1" applyBorder="1" applyAlignment="1">
      <alignment horizontal="left" indent="1"/>
    </xf>
    <xf numFmtId="0" fontId="2" fillId="0" borderId="2" xfId="0" applyFont="1" applyBorder="1" applyAlignment="1" applyProtection="1">
      <alignment horizontal="right" indent="1"/>
      <protection hidden="1"/>
    </xf>
    <xf numFmtId="0" fontId="2" fillId="0" borderId="0" xfId="0" applyFont="1" applyAlignment="1" applyProtection="1">
      <alignment horizontal="right" indent="1"/>
      <protection hidden="1"/>
    </xf>
    <xf numFmtId="0" fontId="2" fillId="0" borderId="6" xfId="0" applyFont="1" applyBorder="1" applyAlignment="1" applyProtection="1">
      <alignment horizontal="right" indent="1"/>
      <protection hidden="1"/>
    </xf>
    <xf numFmtId="0" fontId="2" fillId="4" borderId="2" xfId="0" applyFont="1" applyFill="1" applyBorder="1" applyAlignment="1">
      <alignment horizontal="left" indent="1"/>
    </xf>
    <xf numFmtId="0" fontId="2" fillId="4" borderId="0" xfId="0" applyFont="1" applyFill="1" applyAlignment="1">
      <alignment horizontal="left" indent="1"/>
    </xf>
    <xf numFmtId="0" fontId="2" fillId="4" borderId="6" xfId="0" applyFont="1" applyFill="1" applyBorder="1" applyAlignment="1">
      <alignment horizontal="left" indent="1"/>
    </xf>
    <xf numFmtId="0" fontId="2" fillId="4" borderId="3" xfId="0" applyFont="1" applyFill="1" applyBorder="1" applyAlignment="1" applyProtection="1">
      <alignment horizontal="right" indent="1"/>
      <protection hidden="1"/>
    </xf>
    <xf numFmtId="0" fontId="2" fillId="4" borderId="2" xfId="0" applyFont="1" applyFill="1" applyBorder="1" applyAlignment="1" applyProtection="1">
      <alignment horizontal="right" indent="1"/>
      <protection hidden="1"/>
    </xf>
    <xf numFmtId="0" fontId="2" fillId="4" borderId="0" xfId="0" applyFont="1" applyFill="1" applyAlignment="1" applyProtection="1">
      <alignment horizontal="right" indent="1"/>
      <protection hidden="1"/>
    </xf>
    <xf numFmtId="0" fontId="2" fillId="4" borderId="6" xfId="0" applyFont="1" applyFill="1" applyBorder="1" applyAlignment="1" applyProtection="1">
      <alignment horizontal="right" indent="1"/>
      <protection hidden="1"/>
    </xf>
    <xf numFmtId="0" fontId="2" fillId="0" borderId="3" xfId="0" applyFont="1" applyBorder="1" applyAlignment="1">
      <alignment horizontal="left" wrapText="1" indent="1"/>
    </xf>
    <xf numFmtId="0" fontId="2" fillId="4" borderId="5" xfId="0" applyFont="1" applyFill="1" applyBorder="1" applyAlignment="1">
      <alignment horizontal="left" indent="1"/>
    </xf>
    <xf numFmtId="0" fontId="2" fillId="4" borderId="5" xfId="0" applyFont="1" applyFill="1" applyBorder="1" applyAlignment="1" applyProtection="1">
      <alignment horizontal="right" indent="1"/>
      <protection hidden="1"/>
    </xf>
    <xf numFmtId="0" fontId="2" fillId="4" borderId="35" xfId="0" applyFont="1" applyFill="1" applyBorder="1" applyAlignment="1" applyProtection="1">
      <alignment horizontal="right" indent="1"/>
      <protection hidden="1"/>
    </xf>
    <xf numFmtId="0" fontId="2" fillId="4" borderId="36" xfId="0" applyFont="1" applyFill="1" applyBorder="1" applyAlignment="1" applyProtection="1">
      <alignment horizontal="right" indent="1"/>
      <protection hidden="1"/>
    </xf>
    <xf numFmtId="0" fontId="2" fillId="4" borderId="33" xfId="0" applyFont="1" applyFill="1" applyBorder="1" applyAlignment="1" applyProtection="1">
      <alignment horizontal="right" indent="1"/>
      <protection hidden="1"/>
    </xf>
    <xf numFmtId="0" fontId="2" fillId="0" borderId="11" xfId="0" applyFont="1" applyBorder="1" applyAlignment="1">
      <alignment horizontal="left" wrapText="1"/>
    </xf>
    <xf numFmtId="0" fontId="2" fillId="0" borderId="19" xfId="0" applyFont="1" applyBorder="1" applyAlignment="1">
      <alignment horizontal="left" wrapText="1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4" borderId="15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 applyProtection="1">
      <alignment horizontal="center" vertical="center" wrapText="1"/>
      <protection locked="0"/>
    </xf>
    <xf numFmtId="0" fontId="2" fillId="4" borderId="38" xfId="0" applyFont="1" applyFill="1" applyBorder="1" applyAlignment="1" applyProtection="1">
      <alignment horizontal="center" vertical="center" wrapText="1"/>
      <protection locked="0"/>
    </xf>
    <xf numFmtId="0" fontId="4" fillId="0" borderId="39" xfId="0" applyFont="1" applyBorder="1" applyAlignment="1">
      <alignment horizontal="left" wrapText="1"/>
    </xf>
    <xf numFmtId="0" fontId="4" fillId="0" borderId="13" xfId="0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40" xfId="0" applyFont="1" applyBorder="1" applyAlignment="1">
      <alignment horizontal="left" wrapText="1"/>
    </xf>
    <xf numFmtId="0" fontId="4" fillId="0" borderId="0" xfId="0" applyFont="1" applyAlignment="1">
      <alignment horizontal="left" wrapText="1"/>
    </xf>
    <xf numFmtId="0" fontId="4" fillId="0" borderId="21" xfId="0" applyFont="1" applyBorder="1" applyAlignment="1">
      <alignment horizontal="left" wrapText="1"/>
    </xf>
  </cellXfs>
  <cellStyles count="2">
    <cellStyle name="Bad" xfId="1" builtinId="27"/>
    <cellStyle name="Normal" xfId="0" builtinId="0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alignment horizontal="left" vertical="center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  <protection locked="0" hidden="0"/>
    </dxf>
    <dxf>
      <border outline="0">
        <top style="medium">
          <color auto="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left" vertical="center" textRotation="0" indent="0" justifyLastLine="0" shrinkToFit="0" readingOrder="0"/>
    </dxf>
    <dxf>
      <border outline="0"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auto="1"/>
        </left>
        <right style="medium">
          <color auto="1"/>
        </right>
        <top/>
        <bottom/>
      </border>
    </dxf>
  </dxfs>
  <tableStyles count="0" defaultTableStyle="TableStyleMedium2" defaultPivotStyle="PivotStyleLight16"/>
  <colors>
    <mruColors>
      <color rgb="FFFFC1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978D706-30BB-46FC-90FC-89C2F6501816}" name="Table1" displayName="Table1" ref="A1:R501" totalsRowShown="0" headerRowDxfId="21" dataDxfId="19" headerRowBorderDxfId="20" tableBorderDxfId="18">
  <autoFilter ref="A1:R501" xr:uid="{2978D706-30BB-46FC-90FC-89C2F6501816}"/>
  <tableColumns count="18">
    <tableColumn id="1" xr3:uid="{1596C423-3716-49E3-8DE2-09919FD35899}" name="Street Address" dataDxfId="17"/>
    <tableColumn id="2" xr3:uid="{431FB9CB-410E-47A3-BFF8-9F9B8422E388}" name="Town" dataDxfId="16"/>
    <tableColumn id="3" xr3:uid="{EF0EFCBB-2492-4729-A878-AB407B892B07}" name="Zip Code" dataDxfId="15"/>
    <tableColumn id="4" xr3:uid="{F53CA087-8E82-4355-B2AD-2B427C4B536A}" name="Lead Gooseneck, Pigtail or Connector Currently Present?" dataDxfId="14"/>
    <tableColumn id="5" xr3:uid="{41E5AB6C-B2CA-49FD-A97B-DBAF524D0E20}" name="Current Public Side SL Material ⓘ" dataDxfId="13"/>
    <tableColumn id="6" xr3:uid="{BBE0FEEC-DEAA-435E-961F-35FEBB130BFC}" name="Was Public SL Material Ever Previously Lead?" dataDxfId="12"/>
    <tableColumn id="7" xr3:uid="{03466738-DF7A-4FC3-B98E-9F3A4F3F282A}" name="Public SL Material Verification Method ⓘ" dataDxfId="11"/>
    <tableColumn id="8" xr3:uid="{EA7FF44F-9451-4542-9722-38C005818E36}" name="Public SL Installation or Replacement Date" dataDxfId="10"/>
    <tableColumn id="9" xr3:uid="{D558A298-0165-47ED-B1F6-9F0B8108441D}" name="Public SL Size" dataDxfId="9"/>
    <tableColumn id="10" xr3:uid="{DE6A405E-C027-4FCF-AEC7-6E6165CEE525}" name="Customer SL Material ⓘ" dataDxfId="8"/>
    <tableColumn id="11" xr3:uid="{5119E336-AF58-4C66-8818-BBE88DC60C0F}" name="Customer SL Material Verification Method ⓘ" dataDxfId="7"/>
    <tableColumn id="12" xr3:uid="{942A6896-74C3-4DDF-A9B4-FEA022396B82}" name="Lead Solder Present?" dataDxfId="6"/>
    <tableColumn id="13" xr3:uid="{A0703391-70C1-4ADD-9BF5-A02D9386B4A2}" name="Building Type" dataDxfId="5"/>
    <tableColumn id="14" xr3:uid="{293EAC22-DC81-403E-9A0D-885FB1FD5CC6}" name="POU or POE Treatment Present? ⓘ" dataDxfId="4"/>
    <tableColumn id="15" xr3:uid="{B2DFD9C7-C1A0-4F02-BB3C-48EC95D534E9}" name="Customer SL Installation or Replacement Date" dataDxfId="3"/>
    <tableColumn id="16" xr3:uid="{E41B07FB-6D35-4230-A8CC-1A1AFA7DC6D1}" name="Customer SL Size" dataDxfId="2"/>
    <tableColumn id="17" xr3:uid="{2868D76E-5547-4541-B47C-4B1580020944}" name="SL Category ⓘ" dataDxfId="1">
      <calculatedColumnFormula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calculatedColumnFormula>
    </tableColumn>
    <tableColumn id="18" xr3:uid="{B2CF598B-FFD4-4135-96B0-36BEFC34C630}" name="Note" dataDxfId="0"/>
  </tableColumns>
  <tableStyleInfo name="TableStyleMedium1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10751-5A6A-4319-ADA1-C28C67FF723A}">
  <sheetPr codeName="Sheet2"/>
  <dimension ref="A1:R503"/>
  <sheetViews>
    <sheetView zoomScaleNormal="100" workbookViewId="0">
      <pane ySplit="1" topLeftCell="A2" activePane="bottomLeft" state="frozen"/>
      <selection activeCell="G1" sqref="G1"/>
      <selection pane="bottomLeft" activeCell="H2" sqref="H2"/>
    </sheetView>
  </sheetViews>
  <sheetFormatPr defaultColWidth="9.140625" defaultRowHeight="0" customHeight="1" zeroHeight="1" x14ac:dyDescent="0.25"/>
  <cols>
    <col min="1" max="1" width="35.7109375" style="14" customWidth="1"/>
    <col min="2" max="2" width="23.85546875" style="14" customWidth="1"/>
    <col min="3" max="3" width="9" style="14" customWidth="1"/>
    <col min="4" max="4" width="22.28515625" style="14" customWidth="1"/>
    <col min="5" max="5" width="30.85546875" style="14" customWidth="1"/>
    <col min="6" max="6" width="16.42578125" style="14" customWidth="1"/>
    <col min="7" max="7" width="29.7109375" style="14" customWidth="1"/>
    <col min="8" max="8" width="14.42578125" style="14" customWidth="1"/>
    <col min="9" max="9" width="12.42578125" style="14" customWidth="1"/>
    <col min="10" max="10" width="31" customWidth="1"/>
    <col min="11" max="11" width="45.85546875" style="14" customWidth="1"/>
    <col min="12" max="12" width="14.140625" style="14" customWidth="1"/>
    <col min="13" max="13" width="20" style="14" customWidth="1"/>
    <col min="14" max="14" width="15.42578125" style="14" customWidth="1"/>
    <col min="15" max="15" width="14.85546875" style="14" customWidth="1"/>
    <col min="16" max="16" width="13.28515625" style="14" customWidth="1"/>
    <col min="17" max="17" width="16.85546875" style="15" customWidth="1"/>
    <col min="18" max="18" width="28.42578125" style="14" customWidth="1"/>
    <col min="19" max="16384" width="9.140625" style="16"/>
  </cols>
  <sheetData>
    <row r="1" spans="1:18" s="26" customFormat="1" ht="65.45" customHeight="1" x14ac:dyDescent="0.25">
      <c r="A1" s="21" t="s">
        <v>18</v>
      </c>
      <c r="B1" s="21" t="s">
        <v>19</v>
      </c>
      <c r="C1" s="21" t="s">
        <v>20</v>
      </c>
      <c r="D1" s="22" t="s">
        <v>0</v>
      </c>
      <c r="E1" s="23" t="s">
        <v>21</v>
      </c>
      <c r="F1" s="23" t="s">
        <v>1</v>
      </c>
      <c r="G1" s="23" t="s">
        <v>22</v>
      </c>
      <c r="H1" s="24" t="s">
        <v>23</v>
      </c>
      <c r="I1" s="24" t="s">
        <v>2</v>
      </c>
      <c r="J1" s="23" t="s">
        <v>24</v>
      </c>
      <c r="K1" s="23" t="s">
        <v>25</v>
      </c>
      <c r="L1" s="24" t="s">
        <v>11</v>
      </c>
      <c r="M1" s="24" t="s">
        <v>12</v>
      </c>
      <c r="N1" s="24" t="s">
        <v>26</v>
      </c>
      <c r="O1" s="24" t="s">
        <v>27</v>
      </c>
      <c r="P1" s="24" t="s">
        <v>13</v>
      </c>
      <c r="Q1" s="21" t="s">
        <v>28</v>
      </c>
      <c r="R1" s="25" t="s">
        <v>29</v>
      </c>
    </row>
    <row r="2" spans="1:18" ht="17.25" customHeight="1" x14ac:dyDescent="0.25">
      <c r="A2" s="14" t="s">
        <v>67</v>
      </c>
      <c r="B2" s="14" t="s">
        <v>66</v>
      </c>
      <c r="C2" s="14">
        <v>14820</v>
      </c>
      <c r="D2" s="14" t="s">
        <v>4</v>
      </c>
      <c r="E2" s="14" t="s">
        <v>5</v>
      </c>
      <c r="F2" s="14" t="s">
        <v>4</v>
      </c>
      <c r="G2" s="14" t="s">
        <v>6</v>
      </c>
      <c r="H2" s="14">
        <v>1957</v>
      </c>
      <c r="I2" s="14" t="s">
        <v>68</v>
      </c>
      <c r="J2" s="14" t="s">
        <v>5</v>
      </c>
      <c r="K2" s="14" t="s">
        <v>6</v>
      </c>
      <c r="L2" s="14" t="s">
        <v>7</v>
      </c>
      <c r="M2" s="14" t="s">
        <v>14</v>
      </c>
      <c r="N2" s="14" t="s">
        <v>3</v>
      </c>
      <c r="P2" s="14" t="s">
        <v>68</v>
      </c>
      <c r="Q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>Non-Lead</v>
      </c>
    </row>
    <row r="3" spans="1:18" ht="17.25" customHeight="1" x14ac:dyDescent="0.25">
      <c r="J3" s="14"/>
      <c r="Q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" spans="1:18" ht="17.25" customHeight="1" x14ac:dyDescent="0.25">
      <c r="J4" s="14"/>
      <c r="Q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" spans="1:18" s="20" customFormat="1" ht="17.25" customHeight="1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7"/>
      <c r="M5" s="17"/>
      <c r="N5" s="17"/>
      <c r="O5" s="17"/>
      <c r="P5" s="17"/>
      <c r="Q5" s="19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  <c r="R5" s="17"/>
    </row>
    <row r="6" spans="1:18" ht="17.25" customHeight="1" x14ac:dyDescent="0.25">
      <c r="J6" s="14"/>
      <c r="Q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" spans="1:18" ht="17.25" customHeight="1" x14ac:dyDescent="0.25">
      <c r="J7" s="14"/>
      <c r="Q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" spans="1:18" ht="17.25" customHeight="1" x14ac:dyDescent="0.25">
      <c r="B8" s="17"/>
      <c r="C8" s="17"/>
      <c r="J8" s="14"/>
      <c r="Q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" spans="1:18" ht="17.25" customHeight="1" x14ac:dyDescent="0.25">
      <c r="A9" s="17"/>
      <c r="B9" s="17"/>
      <c r="C9" s="17"/>
      <c r="J9" s="14"/>
      <c r="Q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" spans="1:18" ht="17.25" customHeight="1" x14ac:dyDescent="0.25">
      <c r="B10" s="17"/>
      <c r="C10" s="17"/>
      <c r="J10" s="14"/>
      <c r="O10" s="17"/>
      <c r="Q1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" spans="1:18" ht="17.25" customHeight="1" x14ac:dyDescent="0.25">
      <c r="B11" s="17"/>
      <c r="C11" s="17"/>
      <c r="J11" s="14"/>
      <c r="Q1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" spans="1:18" ht="17.25" customHeight="1" x14ac:dyDescent="0.25">
      <c r="B12" s="17"/>
      <c r="C12" s="17"/>
      <c r="J12" s="14"/>
      <c r="Q1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" spans="1:18" ht="17.25" customHeight="1" x14ac:dyDescent="0.25">
      <c r="A13" s="17"/>
      <c r="B13" s="17"/>
      <c r="C13" s="17"/>
      <c r="E13" s="18"/>
      <c r="J13" s="18"/>
      <c r="Q1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" spans="1:18" ht="17.25" customHeight="1" x14ac:dyDescent="0.25">
      <c r="B14" s="17"/>
      <c r="C14" s="17"/>
      <c r="J14" s="14"/>
      <c r="Q1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" spans="1:18" ht="17.25" customHeight="1" x14ac:dyDescent="0.25">
      <c r="B15" s="17"/>
      <c r="C15" s="17"/>
      <c r="J15" s="14"/>
      <c r="O15" s="17"/>
      <c r="Q1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" spans="1:18" ht="17.25" customHeight="1" x14ac:dyDescent="0.25">
      <c r="B16" s="17"/>
      <c r="C16" s="17"/>
      <c r="J16" s="14"/>
      <c r="Q1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" spans="1:17" ht="17.25" customHeight="1" x14ac:dyDescent="0.25">
      <c r="A17" s="17"/>
      <c r="B17" s="17"/>
      <c r="C17" s="17"/>
      <c r="J17" s="14"/>
      <c r="Q1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" spans="1:17" ht="17.25" customHeight="1" x14ac:dyDescent="0.25">
      <c r="B18" s="17"/>
      <c r="C18" s="17"/>
      <c r="J18" s="14"/>
      <c r="Q1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" spans="1:17" ht="17.25" customHeight="1" x14ac:dyDescent="0.25">
      <c r="B19" s="17"/>
      <c r="C19" s="17"/>
      <c r="J19" s="14"/>
      <c r="Q1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" spans="1:17" ht="17.25" customHeight="1" x14ac:dyDescent="0.25">
      <c r="B20" s="17"/>
      <c r="C20" s="17"/>
      <c r="J20" s="14"/>
      <c r="O20" s="17"/>
      <c r="Q2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" spans="1:17" ht="17.25" customHeight="1" x14ac:dyDescent="0.25">
      <c r="A21" s="17"/>
      <c r="B21" s="17"/>
      <c r="C21" s="17"/>
      <c r="E21" s="18"/>
      <c r="J21" s="18"/>
      <c r="Q2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" spans="1:17" ht="17.25" customHeight="1" x14ac:dyDescent="0.25">
      <c r="B22" s="17"/>
      <c r="C22" s="17"/>
      <c r="J22" s="14"/>
      <c r="Q2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" spans="1:17" ht="17.25" customHeight="1" x14ac:dyDescent="0.25">
      <c r="B23" s="17"/>
      <c r="C23" s="17"/>
      <c r="J23" s="14"/>
      <c r="Q2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" spans="1:17" ht="17.25" customHeight="1" x14ac:dyDescent="0.25">
      <c r="B24" s="17"/>
      <c r="C24" s="17"/>
      <c r="J24" s="14"/>
      <c r="Q2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" spans="1:17" ht="17.25" customHeight="1" x14ac:dyDescent="0.25">
      <c r="A25" s="17"/>
      <c r="B25" s="17"/>
      <c r="C25" s="17"/>
      <c r="J25" s="14"/>
      <c r="O25" s="17"/>
      <c r="Q2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" spans="1:17" ht="17.25" customHeight="1" x14ac:dyDescent="0.25">
      <c r="B26" s="17"/>
      <c r="C26" s="17"/>
      <c r="J26" s="14"/>
      <c r="Q2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" spans="1:17" ht="17.25" customHeight="1" x14ac:dyDescent="0.25">
      <c r="B27" s="17"/>
      <c r="C27" s="17"/>
      <c r="J27" s="14"/>
      <c r="Q2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" spans="1:17" ht="17.25" customHeight="1" x14ac:dyDescent="0.25">
      <c r="B28" s="17"/>
      <c r="C28" s="17"/>
      <c r="J28" s="14"/>
      <c r="Q2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" spans="1:17" ht="17.25" customHeight="1" x14ac:dyDescent="0.25">
      <c r="J29" s="14"/>
      <c r="Q2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" spans="1:17" ht="17.25" customHeight="1" x14ac:dyDescent="0.25">
      <c r="J30" s="14"/>
      <c r="Q3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" spans="1:17" ht="17.25" customHeight="1" x14ac:dyDescent="0.25">
      <c r="J31" s="14"/>
      <c r="Q3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" spans="1:17" ht="17.25" customHeight="1" x14ac:dyDescent="0.25">
      <c r="J32" s="14"/>
      <c r="Q3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" spans="10:17" ht="17.25" customHeight="1" x14ac:dyDescent="0.25">
      <c r="J33" s="14"/>
      <c r="Q3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" spans="10:17" ht="17.25" customHeight="1" x14ac:dyDescent="0.25">
      <c r="J34" s="14"/>
      <c r="Q3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" spans="10:17" ht="17.25" customHeight="1" x14ac:dyDescent="0.25">
      <c r="J35" s="14"/>
      <c r="Q3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" spans="10:17" ht="17.25" customHeight="1" x14ac:dyDescent="0.25">
      <c r="J36" s="14"/>
      <c r="Q3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" spans="10:17" ht="17.25" customHeight="1" x14ac:dyDescent="0.25">
      <c r="J37" s="14"/>
      <c r="Q3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" spans="10:17" ht="17.25" customHeight="1" x14ac:dyDescent="0.25">
      <c r="J38" s="14"/>
      <c r="Q3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" spans="10:17" ht="17.25" customHeight="1" x14ac:dyDescent="0.25">
      <c r="J39" s="14"/>
      <c r="Q3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" spans="10:17" ht="17.25" customHeight="1" x14ac:dyDescent="0.25">
      <c r="J40" s="14"/>
      <c r="Q4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" spans="10:17" ht="17.25" customHeight="1" x14ac:dyDescent="0.25">
      <c r="J41" s="14"/>
      <c r="Q4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" spans="10:17" ht="17.25" customHeight="1" x14ac:dyDescent="0.25">
      <c r="J42" s="14"/>
      <c r="Q4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" spans="10:17" ht="17.25" customHeight="1" x14ac:dyDescent="0.25">
      <c r="J43" s="14"/>
      <c r="Q4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" spans="10:17" ht="17.25" customHeight="1" x14ac:dyDescent="0.25">
      <c r="J44" s="14"/>
      <c r="Q4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" spans="10:17" ht="17.25" customHeight="1" x14ac:dyDescent="0.25">
      <c r="J45" s="14"/>
      <c r="Q4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" spans="10:17" ht="17.25" customHeight="1" x14ac:dyDescent="0.25">
      <c r="J46" s="14"/>
      <c r="Q4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" spans="10:17" ht="17.25" customHeight="1" x14ac:dyDescent="0.25">
      <c r="J47" s="14"/>
      <c r="Q4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" spans="10:17" ht="17.25" customHeight="1" x14ac:dyDescent="0.25">
      <c r="J48" s="14"/>
      <c r="Q4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" spans="10:17" ht="17.25" customHeight="1" x14ac:dyDescent="0.25">
      <c r="J49" s="14"/>
      <c r="Q4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" spans="10:17" ht="17.25" customHeight="1" x14ac:dyDescent="0.25">
      <c r="J50" s="14"/>
      <c r="Q5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1" spans="10:17" ht="17.25" customHeight="1" x14ac:dyDescent="0.25">
      <c r="J51" s="14"/>
      <c r="Q5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2" spans="10:17" ht="17.25" customHeight="1" x14ac:dyDescent="0.25">
      <c r="J52" s="14"/>
      <c r="Q5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3" spans="10:17" ht="17.25" customHeight="1" x14ac:dyDescent="0.25">
      <c r="J53" s="14"/>
      <c r="Q5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4" spans="10:17" ht="17.25" customHeight="1" x14ac:dyDescent="0.25">
      <c r="J54" s="14"/>
      <c r="Q5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5" spans="10:17" ht="17.25" customHeight="1" x14ac:dyDescent="0.25">
      <c r="J55" s="14"/>
      <c r="Q5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6" spans="10:17" ht="17.25" customHeight="1" x14ac:dyDescent="0.25">
      <c r="J56" s="14"/>
      <c r="Q5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7" spans="10:17" ht="17.25" customHeight="1" x14ac:dyDescent="0.25">
      <c r="J57" s="14"/>
      <c r="Q5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8" spans="10:17" ht="17.25" customHeight="1" x14ac:dyDescent="0.25">
      <c r="J58" s="14"/>
      <c r="Q5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9" spans="10:17" ht="17.25" customHeight="1" x14ac:dyDescent="0.25">
      <c r="J59" s="14"/>
      <c r="Q5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0" spans="10:17" ht="17.25" customHeight="1" x14ac:dyDescent="0.25">
      <c r="J60" s="14"/>
      <c r="Q6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1" spans="10:17" ht="17.25" customHeight="1" x14ac:dyDescent="0.25">
      <c r="J61" s="14"/>
      <c r="Q6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2" spans="10:17" ht="17.25" customHeight="1" x14ac:dyDescent="0.25">
      <c r="J62" s="14"/>
      <c r="Q6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3" spans="10:17" ht="17.25" customHeight="1" x14ac:dyDescent="0.25">
      <c r="J63" s="14"/>
      <c r="Q6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4" spans="10:17" ht="17.25" customHeight="1" x14ac:dyDescent="0.25">
      <c r="J64" s="14"/>
      <c r="Q6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5" spans="10:17" ht="17.25" customHeight="1" x14ac:dyDescent="0.25">
      <c r="J65" s="14"/>
      <c r="Q6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6" spans="10:17" ht="17.25" customHeight="1" x14ac:dyDescent="0.25">
      <c r="J66" s="14"/>
      <c r="Q6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7" spans="10:17" ht="17.25" customHeight="1" x14ac:dyDescent="0.25">
      <c r="J67" s="14"/>
      <c r="Q6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8" spans="10:17" ht="17.25" customHeight="1" x14ac:dyDescent="0.25">
      <c r="J68" s="14"/>
      <c r="Q6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69" spans="10:17" ht="17.25" customHeight="1" x14ac:dyDescent="0.25">
      <c r="J69" s="14"/>
      <c r="Q6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0" spans="10:17" ht="17.25" customHeight="1" x14ac:dyDescent="0.25">
      <c r="J70" s="14"/>
      <c r="Q7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1" spans="10:17" ht="17.25" customHeight="1" x14ac:dyDescent="0.25">
      <c r="J71" s="14"/>
      <c r="Q7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2" spans="10:17" ht="17.25" customHeight="1" x14ac:dyDescent="0.25">
      <c r="J72" s="14"/>
      <c r="Q7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3" spans="10:17" ht="17.25" customHeight="1" x14ac:dyDescent="0.25">
      <c r="J73" s="14"/>
      <c r="Q7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4" spans="10:17" ht="17.25" customHeight="1" x14ac:dyDescent="0.25">
      <c r="J74" s="14"/>
      <c r="Q7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5" spans="10:17" ht="17.25" customHeight="1" x14ac:dyDescent="0.25">
      <c r="J75" s="14"/>
      <c r="Q7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6" spans="10:17" ht="17.25" customHeight="1" x14ac:dyDescent="0.25">
      <c r="J76" s="14"/>
      <c r="Q7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7" spans="10:17" ht="17.25" customHeight="1" x14ac:dyDescent="0.25">
      <c r="J77" s="14"/>
      <c r="Q7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8" spans="10:17" ht="17.25" customHeight="1" x14ac:dyDescent="0.25">
      <c r="J78" s="14"/>
      <c r="Q7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79" spans="10:17" ht="17.25" customHeight="1" x14ac:dyDescent="0.25">
      <c r="J79" s="14"/>
      <c r="Q7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0" spans="10:17" ht="17.25" customHeight="1" x14ac:dyDescent="0.25">
      <c r="J80" s="14"/>
      <c r="Q8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1" spans="10:17" ht="17.25" customHeight="1" x14ac:dyDescent="0.25">
      <c r="J81" s="14"/>
      <c r="Q8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2" spans="10:17" ht="17.25" customHeight="1" x14ac:dyDescent="0.25">
      <c r="J82" s="14"/>
      <c r="Q8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3" spans="10:17" ht="17.25" customHeight="1" x14ac:dyDescent="0.25">
      <c r="J83" s="14"/>
      <c r="Q8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4" spans="10:17" ht="17.25" customHeight="1" x14ac:dyDescent="0.25">
      <c r="J84" s="14"/>
      <c r="Q8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5" spans="10:17" ht="17.25" customHeight="1" x14ac:dyDescent="0.25">
      <c r="J85" s="14"/>
      <c r="Q8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6" spans="10:17" ht="17.25" customHeight="1" x14ac:dyDescent="0.25">
      <c r="J86" s="14"/>
      <c r="Q8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7" spans="10:17" ht="17.25" customHeight="1" x14ac:dyDescent="0.25">
      <c r="J87" s="14"/>
      <c r="Q8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8" spans="10:17" ht="17.25" customHeight="1" x14ac:dyDescent="0.25">
      <c r="J88" s="14"/>
      <c r="Q8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89" spans="10:17" ht="17.25" customHeight="1" x14ac:dyDescent="0.25">
      <c r="J89" s="14"/>
      <c r="Q8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0" spans="10:17" ht="17.25" customHeight="1" x14ac:dyDescent="0.25">
      <c r="J90" s="14"/>
      <c r="Q9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1" spans="10:17" ht="17.25" customHeight="1" x14ac:dyDescent="0.25">
      <c r="J91" s="14"/>
      <c r="Q9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2" spans="10:17" ht="17.25" customHeight="1" x14ac:dyDescent="0.25">
      <c r="J92" s="14"/>
      <c r="Q9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3" spans="10:17" ht="17.25" customHeight="1" x14ac:dyDescent="0.25">
      <c r="J93" s="14"/>
      <c r="Q9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4" spans="10:17" ht="17.25" customHeight="1" x14ac:dyDescent="0.25">
      <c r="J94" s="14"/>
      <c r="Q9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5" spans="10:17" ht="17.25" customHeight="1" x14ac:dyDescent="0.25">
      <c r="J95" s="14"/>
      <c r="Q9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6" spans="10:17" ht="17.25" customHeight="1" x14ac:dyDescent="0.25">
      <c r="J96" s="14"/>
      <c r="Q9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7" spans="10:17" ht="17.25" customHeight="1" x14ac:dyDescent="0.25">
      <c r="J97" s="14"/>
      <c r="Q9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8" spans="10:17" ht="17.25" customHeight="1" x14ac:dyDescent="0.25">
      <c r="J98" s="14"/>
      <c r="Q9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99" spans="10:17" ht="17.25" customHeight="1" x14ac:dyDescent="0.25">
      <c r="J99" s="14"/>
      <c r="Q9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0" spans="10:17" ht="17.25" customHeight="1" x14ac:dyDescent="0.25">
      <c r="J100" s="14"/>
      <c r="Q10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1" spans="10:17" ht="17.25" customHeight="1" x14ac:dyDescent="0.25">
      <c r="J101" s="14"/>
      <c r="Q10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2" spans="10:17" ht="17.25" customHeight="1" x14ac:dyDescent="0.25">
      <c r="J102" s="14"/>
      <c r="Q10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3" spans="10:17" ht="17.25" customHeight="1" x14ac:dyDescent="0.25">
      <c r="J103" s="14"/>
      <c r="Q10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4" spans="10:17" ht="17.25" customHeight="1" x14ac:dyDescent="0.25">
      <c r="J104" s="14"/>
      <c r="Q10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5" spans="10:17" ht="17.25" customHeight="1" x14ac:dyDescent="0.25">
      <c r="J105" s="14"/>
      <c r="Q10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6" spans="10:17" ht="17.25" customHeight="1" x14ac:dyDescent="0.25">
      <c r="J106" s="14"/>
      <c r="Q10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7" spans="10:17" ht="17.25" customHeight="1" x14ac:dyDescent="0.25">
      <c r="J107" s="14"/>
      <c r="Q10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8" spans="10:17" ht="17.25" customHeight="1" x14ac:dyDescent="0.25">
      <c r="J108" s="14"/>
      <c r="Q10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09" spans="10:17" ht="17.25" customHeight="1" x14ac:dyDescent="0.25">
      <c r="J109" s="14"/>
      <c r="Q10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0" spans="10:17" ht="17.25" customHeight="1" x14ac:dyDescent="0.25">
      <c r="J110" s="14"/>
      <c r="Q11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1" spans="10:17" ht="17.25" customHeight="1" x14ac:dyDescent="0.25">
      <c r="J111" s="14"/>
      <c r="Q11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2" spans="10:17" ht="17.25" customHeight="1" x14ac:dyDescent="0.25">
      <c r="J112" s="14"/>
      <c r="Q11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3" spans="10:17" ht="17.25" customHeight="1" x14ac:dyDescent="0.25">
      <c r="J113" s="14"/>
      <c r="Q11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4" spans="10:17" ht="17.25" customHeight="1" x14ac:dyDescent="0.25">
      <c r="J114" s="14"/>
      <c r="Q11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5" spans="10:17" ht="17.25" customHeight="1" x14ac:dyDescent="0.25">
      <c r="J115" s="14"/>
      <c r="Q11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6" spans="10:17" ht="17.25" customHeight="1" x14ac:dyDescent="0.25">
      <c r="J116" s="14"/>
      <c r="Q11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7" spans="10:17" ht="17.25" customHeight="1" x14ac:dyDescent="0.25">
      <c r="J117" s="14"/>
      <c r="Q11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8" spans="10:17" ht="17.25" customHeight="1" x14ac:dyDescent="0.25">
      <c r="J118" s="14"/>
      <c r="Q11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19" spans="10:17" ht="17.25" customHeight="1" x14ac:dyDescent="0.25">
      <c r="J119" s="14"/>
      <c r="Q11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0" spans="10:17" ht="17.25" customHeight="1" x14ac:dyDescent="0.25">
      <c r="J120" s="14"/>
      <c r="Q12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1" spans="10:17" ht="17.25" customHeight="1" x14ac:dyDescent="0.25">
      <c r="J121" s="14"/>
      <c r="Q12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2" spans="10:17" ht="17.25" customHeight="1" x14ac:dyDescent="0.25">
      <c r="J122" s="14"/>
      <c r="Q12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3" spans="10:17" ht="17.25" customHeight="1" x14ac:dyDescent="0.25">
      <c r="J123" s="14"/>
      <c r="Q12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4" spans="10:17" ht="17.25" customHeight="1" x14ac:dyDescent="0.25">
      <c r="J124" s="14"/>
      <c r="Q12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5" spans="10:17" ht="17.25" customHeight="1" x14ac:dyDescent="0.25">
      <c r="J125" s="14"/>
      <c r="Q12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6" spans="10:17" ht="17.25" customHeight="1" x14ac:dyDescent="0.25">
      <c r="J126" s="14"/>
      <c r="Q12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7" spans="10:17" ht="17.25" customHeight="1" x14ac:dyDescent="0.25">
      <c r="J127" s="14"/>
      <c r="Q12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8" spans="10:17" ht="17.25" customHeight="1" x14ac:dyDescent="0.25">
      <c r="J128" s="14"/>
      <c r="Q12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29" spans="10:17" ht="17.25" customHeight="1" x14ac:dyDescent="0.25">
      <c r="J129" s="14"/>
      <c r="Q12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0" spans="10:17" ht="17.25" customHeight="1" x14ac:dyDescent="0.25">
      <c r="J130" s="14"/>
      <c r="Q13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1" spans="10:17" ht="17.25" customHeight="1" x14ac:dyDescent="0.25">
      <c r="J131" s="14"/>
      <c r="Q13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2" spans="10:17" ht="17.25" customHeight="1" x14ac:dyDescent="0.25">
      <c r="J132" s="14"/>
      <c r="Q13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3" spans="10:17" ht="17.25" customHeight="1" x14ac:dyDescent="0.25">
      <c r="J133" s="14"/>
      <c r="Q13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4" spans="10:17" ht="17.25" customHeight="1" x14ac:dyDescent="0.25">
      <c r="J134" s="14"/>
      <c r="Q13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5" spans="10:17" ht="17.25" customHeight="1" x14ac:dyDescent="0.25">
      <c r="J135" s="14"/>
      <c r="Q13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6" spans="10:17" ht="17.25" customHeight="1" x14ac:dyDescent="0.25">
      <c r="J136" s="14"/>
      <c r="Q13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7" spans="10:17" ht="17.25" customHeight="1" x14ac:dyDescent="0.25">
      <c r="J137" s="14"/>
      <c r="Q13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8" spans="10:17" ht="17.25" customHeight="1" x14ac:dyDescent="0.25">
      <c r="J138" s="14"/>
      <c r="Q13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39" spans="10:17" ht="17.25" customHeight="1" x14ac:dyDescent="0.25">
      <c r="J139" s="14"/>
      <c r="Q13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0" spans="10:17" ht="17.25" customHeight="1" x14ac:dyDescent="0.25">
      <c r="J140" s="14"/>
      <c r="Q14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1" spans="10:17" ht="17.25" customHeight="1" x14ac:dyDescent="0.25">
      <c r="J141" s="14"/>
      <c r="Q14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2" spans="10:17" ht="17.25" customHeight="1" x14ac:dyDescent="0.25">
      <c r="J142" s="14"/>
      <c r="Q14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3" spans="10:17" ht="17.25" customHeight="1" x14ac:dyDescent="0.25">
      <c r="J143" s="14"/>
      <c r="Q14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4" spans="10:17" ht="17.25" customHeight="1" x14ac:dyDescent="0.25">
      <c r="J144" s="14"/>
      <c r="Q14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5" spans="10:17" ht="17.25" customHeight="1" x14ac:dyDescent="0.25">
      <c r="J145" s="14"/>
      <c r="Q14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6" spans="10:17" ht="17.25" customHeight="1" x14ac:dyDescent="0.25">
      <c r="J146" s="14"/>
      <c r="Q14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7" spans="10:17" ht="17.25" customHeight="1" x14ac:dyDescent="0.25">
      <c r="J147" s="14"/>
      <c r="Q14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8" spans="10:17" ht="17.25" customHeight="1" x14ac:dyDescent="0.25">
      <c r="J148" s="14"/>
      <c r="Q14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49" spans="10:17" ht="17.25" customHeight="1" x14ac:dyDescent="0.25">
      <c r="J149" s="14"/>
      <c r="Q14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0" spans="10:17" ht="17.25" customHeight="1" x14ac:dyDescent="0.25">
      <c r="J150" s="14"/>
      <c r="Q15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1" spans="10:17" ht="17.25" customHeight="1" x14ac:dyDescent="0.25">
      <c r="J151" s="14"/>
      <c r="Q15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2" spans="10:17" ht="17.25" customHeight="1" x14ac:dyDescent="0.25">
      <c r="J152" s="14"/>
      <c r="Q15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3" spans="10:17" ht="17.25" customHeight="1" x14ac:dyDescent="0.25">
      <c r="J153" s="14"/>
      <c r="Q15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4" spans="10:17" ht="17.25" customHeight="1" x14ac:dyDescent="0.25">
      <c r="J154" s="14"/>
      <c r="Q15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5" spans="10:17" ht="17.25" customHeight="1" x14ac:dyDescent="0.25">
      <c r="J155" s="14"/>
      <c r="Q15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6" spans="10:17" ht="17.25" customHeight="1" x14ac:dyDescent="0.25">
      <c r="J156" s="14"/>
      <c r="Q15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7" spans="10:17" ht="17.25" customHeight="1" x14ac:dyDescent="0.25">
      <c r="J157" s="14"/>
      <c r="Q15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8" spans="10:17" ht="17.25" customHeight="1" x14ac:dyDescent="0.25">
      <c r="J158" s="14"/>
      <c r="Q15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59" spans="10:17" ht="17.25" customHeight="1" x14ac:dyDescent="0.25">
      <c r="J159" s="14"/>
      <c r="Q15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0" spans="10:17" ht="17.25" customHeight="1" x14ac:dyDescent="0.25">
      <c r="J160" s="14"/>
      <c r="Q16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1" spans="10:17" ht="17.25" customHeight="1" x14ac:dyDescent="0.25">
      <c r="J161" s="14"/>
      <c r="Q16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2" spans="10:17" ht="17.25" customHeight="1" x14ac:dyDescent="0.25">
      <c r="J162" s="14"/>
      <c r="Q16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3" spans="10:17" ht="17.25" customHeight="1" x14ac:dyDescent="0.25">
      <c r="J163" s="14"/>
      <c r="Q16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4" spans="10:17" ht="17.25" customHeight="1" x14ac:dyDescent="0.25">
      <c r="J164" s="14"/>
      <c r="Q16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5" spans="10:17" ht="17.25" customHeight="1" x14ac:dyDescent="0.25">
      <c r="J165" s="14"/>
      <c r="Q16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6" spans="10:17" ht="17.25" customHeight="1" x14ac:dyDescent="0.25">
      <c r="J166" s="14"/>
      <c r="Q16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7" spans="10:17" ht="17.25" customHeight="1" x14ac:dyDescent="0.25">
      <c r="J167" s="14"/>
      <c r="Q16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8" spans="10:17" ht="17.25" customHeight="1" x14ac:dyDescent="0.25">
      <c r="J168" s="14"/>
      <c r="Q16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69" spans="10:17" ht="17.25" customHeight="1" x14ac:dyDescent="0.25">
      <c r="J169" s="14"/>
      <c r="Q16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0" spans="10:17" ht="17.25" customHeight="1" x14ac:dyDescent="0.25">
      <c r="J170" s="14"/>
      <c r="Q17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1" spans="10:17" ht="17.25" customHeight="1" x14ac:dyDescent="0.25">
      <c r="J171" s="14"/>
      <c r="Q17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2" spans="10:17" ht="17.25" customHeight="1" x14ac:dyDescent="0.25">
      <c r="J172" s="14"/>
      <c r="Q17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3" spans="10:17" ht="17.25" customHeight="1" x14ac:dyDescent="0.25">
      <c r="J173" s="14"/>
      <c r="Q17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4" spans="10:17" ht="17.25" customHeight="1" x14ac:dyDescent="0.25">
      <c r="J174" s="14"/>
      <c r="Q17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5" spans="10:17" ht="17.25" customHeight="1" x14ac:dyDescent="0.25">
      <c r="J175" s="14"/>
      <c r="Q17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6" spans="10:17" ht="17.25" customHeight="1" x14ac:dyDescent="0.25">
      <c r="J176" s="14"/>
      <c r="Q17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7" spans="10:17" ht="17.25" customHeight="1" x14ac:dyDescent="0.25">
      <c r="J177" s="14"/>
      <c r="Q17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8" spans="10:17" ht="17.25" customHeight="1" x14ac:dyDescent="0.25">
      <c r="J178" s="14"/>
      <c r="Q17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79" spans="10:17" ht="17.25" customHeight="1" x14ac:dyDescent="0.25">
      <c r="J179" s="14"/>
      <c r="Q17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0" spans="10:17" ht="17.25" customHeight="1" x14ac:dyDescent="0.25">
      <c r="J180" s="14"/>
      <c r="Q18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1" spans="10:17" ht="17.25" customHeight="1" x14ac:dyDescent="0.25">
      <c r="J181" s="14"/>
      <c r="Q18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2" spans="10:17" ht="17.25" customHeight="1" x14ac:dyDescent="0.25">
      <c r="J182" s="14"/>
      <c r="Q18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3" spans="10:17" ht="17.25" customHeight="1" x14ac:dyDescent="0.25">
      <c r="J183" s="14"/>
      <c r="Q18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4" spans="10:17" ht="17.25" customHeight="1" x14ac:dyDescent="0.25">
      <c r="J184" s="14"/>
      <c r="Q18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5" spans="10:17" ht="17.25" customHeight="1" x14ac:dyDescent="0.25">
      <c r="J185" s="14"/>
      <c r="Q18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6" spans="10:17" ht="17.25" customHeight="1" x14ac:dyDescent="0.25">
      <c r="J186" s="14"/>
      <c r="Q18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7" spans="10:17" ht="17.25" customHeight="1" x14ac:dyDescent="0.25">
      <c r="J187" s="14"/>
      <c r="Q18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8" spans="10:17" ht="17.25" customHeight="1" x14ac:dyDescent="0.25">
      <c r="J188" s="14"/>
      <c r="Q18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89" spans="10:17" ht="17.25" customHeight="1" x14ac:dyDescent="0.25">
      <c r="J189" s="14"/>
      <c r="Q18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0" spans="10:17" ht="17.25" customHeight="1" x14ac:dyDescent="0.25">
      <c r="J190" s="14"/>
      <c r="Q19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1" spans="10:17" ht="17.25" customHeight="1" x14ac:dyDescent="0.25">
      <c r="J191" s="14"/>
      <c r="Q19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2" spans="10:17" ht="17.25" customHeight="1" x14ac:dyDescent="0.25">
      <c r="J192" s="14"/>
      <c r="Q19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3" spans="10:17" ht="17.25" customHeight="1" x14ac:dyDescent="0.25">
      <c r="J193" s="14"/>
      <c r="Q19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4" spans="10:17" ht="17.25" customHeight="1" x14ac:dyDescent="0.25">
      <c r="J194" s="14"/>
      <c r="Q19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5" spans="10:17" ht="17.25" customHeight="1" x14ac:dyDescent="0.25">
      <c r="J195" s="14"/>
      <c r="Q19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6" spans="10:17" ht="17.25" customHeight="1" x14ac:dyDescent="0.25">
      <c r="J196" s="14"/>
      <c r="Q19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7" spans="10:17" ht="17.25" customHeight="1" x14ac:dyDescent="0.25">
      <c r="J197" s="14"/>
      <c r="Q19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8" spans="10:17" ht="17.25" customHeight="1" x14ac:dyDescent="0.25">
      <c r="J198" s="14"/>
      <c r="Q19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199" spans="10:17" ht="17.25" customHeight="1" x14ac:dyDescent="0.25">
      <c r="J199" s="14"/>
      <c r="Q19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0" spans="10:17" ht="17.25" customHeight="1" x14ac:dyDescent="0.25">
      <c r="J200" s="14"/>
      <c r="Q20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1" spans="10:17" ht="17.25" customHeight="1" x14ac:dyDescent="0.25">
      <c r="J201" s="14"/>
      <c r="Q20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2" spans="10:17" ht="17.25" customHeight="1" x14ac:dyDescent="0.25">
      <c r="J202" s="14"/>
      <c r="Q20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3" spans="10:17" ht="17.25" customHeight="1" x14ac:dyDescent="0.25">
      <c r="J203" s="14"/>
      <c r="Q20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4" spans="10:17" ht="17.25" customHeight="1" x14ac:dyDescent="0.25">
      <c r="J204" s="14"/>
      <c r="Q20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5" spans="10:17" ht="17.25" customHeight="1" x14ac:dyDescent="0.25">
      <c r="J205" s="14"/>
      <c r="Q20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6" spans="10:17" ht="17.25" customHeight="1" x14ac:dyDescent="0.25">
      <c r="J206" s="14"/>
      <c r="Q20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7" spans="10:17" ht="17.25" customHeight="1" x14ac:dyDescent="0.25">
      <c r="J207" s="14"/>
      <c r="Q20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8" spans="10:17" ht="17.25" customHeight="1" x14ac:dyDescent="0.25">
      <c r="J208" s="14"/>
      <c r="Q20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09" spans="10:17" ht="17.25" customHeight="1" x14ac:dyDescent="0.25">
      <c r="J209" s="14"/>
      <c r="Q20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0" spans="10:17" ht="17.25" customHeight="1" x14ac:dyDescent="0.25">
      <c r="J210" s="14"/>
      <c r="Q21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1" spans="10:17" ht="17.25" customHeight="1" x14ac:dyDescent="0.25">
      <c r="J211" s="14"/>
      <c r="Q21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2" spans="10:17" ht="17.25" customHeight="1" x14ac:dyDescent="0.25">
      <c r="J212" s="14"/>
      <c r="Q21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3" spans="10:17" ht="17.25" customHeight="1" x14ac:dyDescent="0.25">
      <c r="J213" s="14"/>
      <c r="Q21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4" spans="10:17" ht="17.25" customHeight="1" x14ac:dyDescent="0.25">
      <c r="J214" s="14"/>
      <c r="Q21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5" spans="10:17" ht="17.25" customHeight="1" x14ac:dyDescent="0.25">
      <c r="J215" s="14"/>
      <c r="Q21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6" spans="10:17" ht="17.25" customHeight="1" x14ac:dyDescent="0.25">
      <c r="J216" s="14"/>
      <c r="Q21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7" spans="10:17" ht="17.25" customHeight="1" x14ac:dyDescent="0.25">
      <c r="J217" s="14"/>
      <c r="Q21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8" spans="10:17" ht="17.25" customHeight="1" x14ac:dyDescent="0.25">
      <c r="J218" s="14"/>
      <c r="Q21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19" spans="10:17" ht="17.25" customHeight="1" x14ac:dyDescent="0.25">
      <c r="J219" s="14"/>
      <c r="Q21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0" spans="10:17" ht="17.25" customHeight="1" x14ac:dyDescent="0.25">
      <c r="J220" s="14"/>
      <c r="Q22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1" spans="10:17" ht="17.25" customHeight="1" x14ac:dyDescent="0.25">
      <c r="J221" s="14"/>
      <c r="Q22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2" spans="10:17" ht="17.25" customHeight="1" x14ac:dyDescent="0.25">
      <c r="J222" s="14"/>
      <c r="Q22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3" spans="10:17" ht="17.25" customHeight="1" x14ac:dyDescent="0.25">
      <c r="J223" s="14"/>
      <c r="Q22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4" spans="10:17" ht="17.25" customHeight="1" x14ac:dyDescent="0.25">
      <c r="J224" s="14"/>
      <c r="Q22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5" spans="10:17" ht="17.25" customHeight="1" x14ac:dyDescent="0.25">
      <c r="J225" s="14"/>
      <c r="Q22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6" spans="10:17" ht="17.25" customHeight="1" x14ac:dyDescent="0.25">
      <c r="J226" s="14"/>
      <c r="Q22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7" spans="10:17" ht="17.25" customHeight="1" x14ac:dyDescent="0.25">
      <c r="J227" s="14"/>
      <c r="Q22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8" spans="10:17" ht="17.25" customHeight="1" x14ac:dyDescent="0.25">
      <c r="J228" s="14"/>
      <c r="Q22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29" spans="10:17" ht="17.25" customHeight="1" x14ac:dyDescent="0.25">
      <c r="J229" s="14"/>
      <c r="Q22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0" spans="10:17" ht="17.25" customHeight="1" x14ac:dyDescent="0.25">
      <c r="J230" s="14"/>
      <c r="Q23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1" spans="10:17" ht="17.25" customHeight="1" x14ac:dyDescent="0.25">
      <c r="J231" s="14"/>
      <c r="Q23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2" spans="10:17" ht="17.25" customHeight="1" x14ac:dyDescent="0.25">
      <c r="J232" s="14"/>
      <c r="Q23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3" spans="10:17" ht="17.25" customHeight="1" x14ac:dyDescent="0.25">
      <c r="J233" s="14"/>
      <c r="Q23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4" spans="10:17" ht="17.25" customHeight="1" x14ac:dyDescent="0.25">
      <c r="J234" s="14"/>
      <c r="Q23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5" spans="10:17" ht="17.25" customHeight="1" x14ac:dyDescent="0.25">
      <c r="J235" s="14"/>
      <c r="Q23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6" spans="10:17" ht="17.25" customHeight="1" x14ac:dyDescent="0.25">
      <c r="J236" s="14"/>
      <c r="Q23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7" spans="10:17" ht="17.25" customHeight="1" x14ac:dyDescent="0.25">
      <c r="J237" s="14"/>
      <c r="Q23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8" spans="10:17" ht="17.25" customHeight="1" x14ac:dyDescent="0.25">
      <c r="J238" s="14"/>
      <c r="Q23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39" spans="10:17" ht="17.25" customHeight="1" x14ac:dyDescent="0.25">
      <c r="J239" s="14"/>
      <c r="Q23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0" spans="10:17" ht="17.25" customHeight="1" x14ac:dyDescent="0.25">
      <c r="J240" s="14"/>
      <c r="Q24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1" spans="10:17" ht="17.25" customHeight="1" x14ac:dyDescent="0.25">
      <c r="J241" s="14"/>
      <c r="Q24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2" spans="10:17" ht="17.25" customHeight="1" x14ac:dyDescent="0.25">
      <c r="J242" s="14"/>
      <c r="Q24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3" spans="10:17" ht="17.25" customHeight="1" x14ac:dyDescent="0.25">
      <c r="J243" s="14"/>
      <c r="Q24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4" spans="10:17" ht="17.25" customHeight="1" x14ac:dyDescent="0.25">
      <c r="J244" s="14"/>
      <c r="Q24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5" spans="10:17" ht="17.25" customHeight="1" x14ac:dyDescent="0.25">
      <c r="J245" s="14"/>
      <c r="Q24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6" spans="10:17" ht="17.25" customHeight="1" x14ac:dyDescent="0.25">
      <c r="J246" s="14"/>
      <c r="Q24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7" spans="10:17" ht="17.25" customHeight="1" x14ac:dyDescent="0.25">
      <c r="J247" s="14"/>
      <c r="Q24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8" spans="10:17" ht="17.25" customHeight="1" x14ac:dyDescent="0.25">
      <c r="J248" s="14"/>
      <c r="Q24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49" spans="10:17" ht="17.25" customHeight="1" x14ac:dyDescent="0.25">
      <c r="J249" s="14"/>
      <c r="Q24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0" spans="10:17" ht="17.25" customHeight="1" x14ac:dyDescent="0.25">
      <c r="J250" s="14"/>
      <c r="Q25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1" spans="10:17" ht="17.25" customHeight="1" x14ac:dyDescent="0.25">
      <c r="J251" s="14"/>
      <c r="Q25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2" spans="10:17" ht="17.25" customHeight="1" x14ac:dyDescent="0.25">
      <c r="J252" s="14"/>
      <c r="Q25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3" spans="10:17" ht="17.25" customHeight="1" x14ac:dyDescent="0.25">
      <c r="J253" s="14"/>
      <c r="Q25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4" spans="10:17" ht="17.25" customHeight="1" x14ac:dyDescent="0.25">
      <c r="J254" s="14"/>
      <c r="Q25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5" spans="10:17" ht="17.25" customHeight="1" x14ac:dyDescent="0.25">
      <c r="J255" s="14"/>
      <c r="Q25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6" spans="10:17" ht="17.25" customHeight="1" x14ac:dyDescent="0.25">
      <c r="J256" s="14"/>
      <c r="Q25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7" spans="10:17" ht="17.25" customHeight="1" x14ac:dyDescent="0.25">
      <c r="J257" s="14"/>
      <c r="Q25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8" spans="10:17" ht="17.25" customHeight="1" x14ac:dyDescent="0.25">
      <c r="J258" s="14"/>
      <c r="Q25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59" spans="10:17" ht="17.25" customHeight="1" x14ac:dyDescent="0.25">
      <c r="J259" s="14"/>
      <c r="Q25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0" spans="10:17" ht="17.25" customHeight="1" x14ac:dyDescent="0.25">
      <c r="J260" s="14"/>
      <c r="Q26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1" spans="10:17" ht="17.25" customHeight="1" x14ac:dyDescent="0.25">
      <c r="J261" s="14"/>
      <c r="Q26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2" spans="10:17" ht="17.25" customHeight="1" x14ac:dyDescent="0.25">
      <c r="J262" s="14"/>
      <c r="Q26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3" spans="10:17" ht="17.25" customHeight="1" x14ac:dyDescent="0.25">
      <c r="J263" s="14"/>
      <c r="Q26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4" spans="10:17" ht="17.25" customHeight="1" x14ac:dyDescent="0.25">
      <c r="J264" s="14"/>
      <c r="Q26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5" spans="10:17" ht="17.25" customHeight="1" x14ac:dyDescent="0.25">
      <c r="J265" s="14"/>
      <c r="Q26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6" spans="10:17" ht="17.25" customHeight="1" x14ac:dyDescent="0.25">
      <c r="J266" s="14"/>
      <c r="Q26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7" spans="10:17" ht="17.25" customHeight="1" x14ac:dyDescent="0.25">
      <c r="J267" s="14"/>
      <c r="Q26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8" spans="10:17" ht="17.25" customHeight="1" x14ac:dyDescent="0.25">
      <c r="J268" s="14"/>
      <c r="Q26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69" spans="10:17" ht="17.25" customHeight="1" x14ac:dyDescent="0.25">
      <c r="J269" s="14"/>
      <c r="Q26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0" spans="10:17" ht="17.25" customHeight="1" x14ac:dyDescent="0.25">
      <c r="J270" s="14"/>
      <c r="Q27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1" spans="10:17" ht="17.25" customHeight="1" x14ac:dyDescent="0.25">
      <c r="J271" s="14"/>
      <c r="Q27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2" spans="10:17" ht="17.25" customHeight="1" x14ac:dyDescent="0.25">
      <c r="J272" s="14"/>
      <c r="Q27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3" spans="10:17" ht="17.25" customHeight="1" x14ac:dyDescent="0.25">
      <c r="J273" s="14"/>
      <c r="Q27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4" spans="10:17" ht="17.25" customHeight="1" x14ac:dyDescent="0.25">
      <c r="J274" s="14"/>
      <c r="Q27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5" spans="10:17" ht="17.25" customHeight="1" x14ac:dyDescent="0.25">
      <c r="J275" s="14"/>
      <c r="Q27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6" spans="10:17" ht="17.25" customHeight="1" x14ac:dyDescent="0.25">
      <c r="J276" s="14"/>
      <c r="Q27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7" spans="10:17" ht="17.25" customHeight="1" x14ac:dyDescent="0.25">
      <c r="J277" s="14"/>
      <c r="Q27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8" spans="10:17" ht="17.25" customHeight="1" x14ac:dyDescent="0.25">
      <c r="J278" s="14"/>
      <c r="Q27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79" spans="10:17" ht="17.25" customHeight="1" x14ac:dyDescent="0.25">
      <c r="J279" s="14"/>
      <c r="Q27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0" spans="10:17" ht="17.25" customHeight="1" x14ac:dyDescent="0.25">
      <c r="J280" s="14"/>
      <c r="Q28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1" spans="10:17" ht="17.25" customHeight="1" x14ac:dyDescent="0.25">
      <c r="J281" s="14"/>
      <c r="Q28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2" spans="10:17" ht="17.25" customHeight="1" x14ac:dyDescent="0.25">
      <c r="J282" s="14"/>
      <c r="Q28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3" spans="10:17" ht="17.25" customHeight="1" x14ac:dyDescent="0.25">
      <c r="J283" s="14"/>
      <c r="Q28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4" spans="10:17" ht="17.25" customHeight="1" x14ac:dyDescent="0.25">
      <c r="J284" s="14"/>
      <c r="Q28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5" spans="10:17" ht="17.25" customHeight="1" x14ac:dyDescent="0.25">
      <c r="J285" s="14"/>
      <c r="Q28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6" spans="10:17" ht="17.25" customHeight="1" x14ac:dyDescent="0.25">
      <c r="J286" s="14"/>
      <c r="Q28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7" spans="10:17" ht="17.25" customHeight="1" x14ac:dyDescent="0.25">
      <c r="J287" s="14"/>
      <c r="Q28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8" spans="10:17" ht="17.25" customHeight="1" x14ac:dyDescent="0.25">
      <c r="J288" s="14"/>
      <c r="Q28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89" spans="10:17" ht="17.25" customHeight="1" x14ac:dyDescent="0.25">
      <c r="J289" s="14"/>
      <c r="Q28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0" spans="10:17" ht="17.25" customHeight="1" x14ac:dyDescent="0.25">
      <c r="J290" s="14"/>
      <c r="Q29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1" spans="10:17" ht="17.25" customHeight="1" x14ac:dyDescent="0.25">
      <c r="J291" s="14"/>
      <c r="Q29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2" spans="10:17" ht="17.25" customHeight="1" x14ac:dyDescent="0.25">
      <c r="J292" s="14"/>
      <c r="Q29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3" spans="10:17" ht="17.25" customHeight="1" x14ac:dyDescent="0.25">
      <c r="J293" s="14"/>
      <c r="Q29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4" spans="10:17" ht="17.25" customHeight="1" x14ac:dyDescent="0.25">
      <c r="J294" s="14"/>
      <c r="Q29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5" spans="10:17" ht="17.25" customHeight="1" x14ac:dyDescent="0.25">
      <c r="J295" s="14"/>
      <c r="Q29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6" spans="10:17" ht="17.25" customHeight="1" x14ac:dyDescent="0.25">
      <c r="J296" s="14"/>
      <c r="Q29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7" spans="10:17" ht="17.25" customHeight="1" x14ac:dyDescent="0.25">
      <c r="J297" s="14"/>
      <c r="Q29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8" spans="10:17" ht="17.25" customHeight="1" x14ac:dyDescent="0.25">
      <c r="J298" s="14"/>
      <c r="Q29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299" spans="10:17" ht="17.25" customHeight="1" x14ac:dyDescent="0.25">
      <c r="J299" s="14"/>
      <c r="Q29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0" spans="10:17" ht="17.25" customHeight="1" x14ac:dyDescent="0.25">
      <c r="J300" s="14"/>
      <c r="Q30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1" spans="10:17" ht="17.25" customHeight="1" x14ac:dyDescent="0.25">
      <c r="J301" s="14"/>
      <c r="Q30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2" spans="10:17" ht="17.25" customHeight="1" x14ac:dyDescent="0.25">
      <c r="J302" s="14"/>
      <c r="Q30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3" spans="10:17" ht="17.25" customHeight="1" x14ac:dyDescent="0.25">
      <c r="J303" s="14"/>
      <c r="Q30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4" spans="10:17" ht="17.25" customHeight="1" x14ac:dyDescent="0.25">
      <c r="J304" s="14"/>
      <c r="Q30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5" spans="10:17" ht="17.25" customHeight="1" x14ac:dyDescent="0.25">
      <c r="J305" s="14"/>
      <c r="Q30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6" spans="10:17" ht="17.25" customHeight="1" x14ac:dyDescent="0.25">
      <c r="J306" s="14"/>
      <c r="Q30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7" spans="10:17" ht="17.25" customHeight="1" x14ac:dyDescent="0.25">
      <c r="J307" s="14"/>
      <c r="Q30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8" spans="10:17" ht="17.25" customHeight="1" x14ac:dyDescent="0.25">
      <c r="J308" s="14"/>
      <c r="Q30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09" spans="10:17" ht="17.25" customHeight="1" x14ac:dyDescent="0.25">
      <c r="J309" s="14"/>
      <c r="Q30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0" spans="10:17" ht="17.25" customHeight="1" x14ac:dyDescent="0.25">
      <c r="J310" s="14"/>
      <c r="Q31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1" spans="10:17" ht="17.25" customHeight="1" x14ac:dyDescent="0.25">
      <c r="J311" s="14"/>
      <c r="Q31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2" spans="10:17" ht="17.25" customHeight="1" x14ac:dyDescent="0.25">
      <c r="J312" s="14"/>
      <c r="Q31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3" spans="10:17" ht="17.25" customHeight="1" x14ac:dyDescent="0.25">
      <c r="J313" s="14"/>
      <c r="Q31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4" spans="10:17" ht="17.25" customHeight="1" x14ac:dyDescent="0.25">
      <c r="J314" s="14"/>
      <c r="Q31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5" spans="10:17" ht="17.25" customHeight="1" x14ac:dyDescent="0.25">
      <c r="J315" s="14"/>
      <c r="Q31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6" spans="10:17" ht="17.25" customHeight="1" x14ac:dyDescent="0.25">
      <c r="J316" s="14"/>
      <c r="Q31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7" spans="10:17" ht="17.25" customHeight="1" x14ac:dyDescent="0.25">
      <c r="J317" s="14"/>
      <c r="Q31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8" spans="10:17" ht="17.25" customHeight="1" x14ac:dyDescent="0.25">
      <c r="J318" s="14"/>
      <c r="Q31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19" spans="10:17" ht="17.25" customHeight="1" x14ac:dyDescent="0.25">
      <c r="J319" s="14"/>
      <c r="Q31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0" spans="10:17" ht="17.25" customHeight="1" x14ac:dyDescent="0.25">
      <c r="J320" s="14"/>
      <c r="Q32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1" spans="10:17" ht="17.25" customHeight="1" x14ac:dyDescent="0.25">
      <c r="J321" s="14"/>
      <c r="Q32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2" spans="10:17" ht="17.25" customHeight="1" x14ac:dyDescent="0.25">
      <c r="J322" s="14"/>
      <c r="Q32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3" spans="10:17" ht="17.25" customHeight="1" x14ac:dyDescent="0.25">
      <c r="J323" s="14"/>
      <c r="Q32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4" spans="10:17" ht="17.25" customHeight="1" x14ac:dyDescent="0.25">
      <c r="J324" s="14"/>
      <c r="Q32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5" spans="10:17" ht="17.25" customHeight="1" x14ac:dyDescent="0.25">
      <c r="J325" s="14"/>
      <c r="Q32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6" spans="10:17" ht="17.25" customHeight="1" x14ac:dyDescent="0.25">
      <c r="J326" s="14"/>
      <c r="Q32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7" spans="10:17" ht="17.25" customHeight="1" x14ac:dyDescent="0.25">
      <c r="J327" s="14"/>
      <c r="Q32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8" spans="10:17" ht="17.25" customHeight="1" x14ac:dyDescent="0.25">
      <c r="J328" s="14"/>
      <c r="Q32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29" spans="10:17" ht="17.25" customHeight="1" x14ac:dyDescent="0.25">
      <c r="J329" s="14"/>
      <c r="Q32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0" spans="10:17" ht="17.25" customHeight="1" x14ac:dyDescent="0.25">
      <c r="J330" s="14"/>
      <c r="Q33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1" spans="10:17" ht="17.25" customHeight="1" x14ac:dyDescent="0.25">
      <c r="J331" s="14"/>
      <c r="Q33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2" spans="10:17" ht="17.25" customHeight="1" x14ac:dyDescent="0.25">
      <c r="J332" s="14"/>
      <c r="Q33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3" spans="10:17" ht="17.25" customHeight="1" x14ac:dyDescent="0.25">
      <c r="J333" s="14"/>
      <c r="Q33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4" spans="10:17" ht="17.25" customHeight="1" x14ac:dyDescent="0.25">
      <c r="J334" s="14"/>
      <c r="Q33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5" spans="10:17" ht="17.25" customHeight="1" x14ac:dyDescent="0.25">
      <c r="J335" s="14"/>
      <c r="Q33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6" spans="10:17" ht="17.25" customHeight="1" x14ac:dyDescent="0.25">
      <c r="J336" s="14"/>
      <c r="Q33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7" spans="10:17" ht="17.25" customHeight="1" x14ac:dyDescent="0.25">
      <c r="J337" s="14"/>
      <c r="Q33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8" spans="10:17" ht="17.25" customHeight="1" x14ac:dyDescent="0.25">
      <c r="J338" s="14"/>
      <c r="Q33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39" spans="10:17" ht="17.25" customHeight="1" x14ac:dyDescent="0.25">
      <c r="J339" s="14"/>
      <c r="Q33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0" spans="10:17" ht="17.25" customHeight="1" x14ac:dyDescent="0.25">
      <c r="J340" s="14"/>
      <c r="Q34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1" spans="10:17" ht="17.25" customHeight="1" x14ac:dyDescent="0.25">
      <c r="J341" s="14"/>
      <c r="Q34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2" spans="10:17" ht="17.25" customHeight="1" x14ac:dyDescent="0.25">
      <c r="J342" s="14"/>
      <c r="Q34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3" spans="10:17" ht="17.25" customHeight="1" x14ac:dyDescent="0.25">
      <c r="J343" s="14"/>
      <c r="Q34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4" spans="10:17" ht="17.25" customHeight="1" x14ac:dyDescent="0.25">
      <c r="J344" s="14"/>
      <c r="Q34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5" spans="10:17" ht="17.25" customHeight="1" x14ac:dyDescent="0.25">
      <c r="J345" s="14"/>
      <c r="Q34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6" spans="10:17" ht="17.25" customHeight="1" x14ac:dyDescent="0.25">
      <c r="J346" s="14"/>
      <c r="Q34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7" spans="10:17" ht="17.25" customHeight="1" x14ac:dyDescent="0.25">
      <c r="J347" s="14"/>
      <c r="Q34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8" spans="10:17" ht="17.25" customHeight="1" x14ac:dyDescent="0.25">
      <c r="J348" s="14"/>
      <c r="Q34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49" spans="10:17" ht="17.25" customHeight="1" x14ac:dyDescent="0.25">
      <c r="J349" s="14"/>
      <c r="Q34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0" spans="10:17" ht="17.25" customHeight="1" x14ac:dyDescent="0.25">
      <c r="J350" s="14"/>
      <c r="Q35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1" spans="10:17" ht="17.25" customHeight="1" x14ac:dyDescent="0.25">
      <c r="J351" s="14"/>
      <c r="Q35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2" spans="10:17" ht="17.25" customHeight="1" x14ac:dyDescent="0.25">
      <c r="J352" s="14"/>
      <c r="Q35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3" spans="10:17" ht="17.25" customHeight="1" x14ac:dyDescent="0.25">
      <c r="J353" s="14"/>
      <c r="Q35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4" spans="10:17" ht="17.25" customHeight="1" x14ac:dyDescent="0.25">
      <c r="J354" s="14"/>
      <c r="Q35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5" spans="10:17" ht="17.25" customHeight="1" x14ac:dyDescent="0.25">
      <c r="J355" s="14"/>
      <c r="Q35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6" spans="10:17" ht="17.25" customHeight="1" x14ac:dyDescent="0.25">
      <c r="J356" s="14"/>
      <c r="Q35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7" spans="10:17" ht="17.25" customHeight="1" x14ac:dyDescent="0.25">
      <c r="J357" s="14"/>
      <c r="Q35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8" spans="10:17" ht="17.25" customHeight="1" x14ac:dyDescent="0.25">
      <c r="J358" s="14"/>
      <c r="Q35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59" spans="10:17" ht="17.25" customHeight="1" x14ac:dyDescent="0.25">
      <c r="J359" s="14"/>
      <c r="Q35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0" spans="10:17" ht="17.25" customHeight="1" x14ac:dyDescent="0.25">
      <c r="J360" s="14"/>
      <c r="Q36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1" spans="10:17" ht="17.25" customHeight="1" x14ac:dyDescent="0.25">
      <c r="J361" s="14"/>
      <c r="Q36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2" spans="10:17" ht="17.25" customHeight="1" x14ac:dyDescent="0.25">
      <c r="J362" s="14"/>
      <c r="Q36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3" spans="10:17" ht="17.25" customHeight="1" x14ac:dyDescent="0.25">
      <c r="J363" s="14"/>
      <c r="Q36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4" spans="10:17" ht="17.25" customHeight="1" x14ac:dyDescent="0.25">
      <c r="J364" s="14"/>
      <c r="Q36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5" spans="10:17" ht="17.25" customHeight="1" x14ac:dyDescent="0.25">
      <c r="J365" s="14"/>
      <c r="Q36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6" spans="10:17" ht="17.25" customHeight="1" x14ac:dyDescent="0.25">
      <c r="J366" s="14"/>
      <c r="Q36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7" spans="10:17" ht="17.25" customHeight="1" x14ac:dyDescent="0.25">
      <c r="J367" s="14"/>
      <c r="Q36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8" spans="10:17" ht="17.25" customHeight="1" x14ac:dyDescent="0.25">
      <c r="J368" s="14"/>
      <c r="Q36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69" spans="10:17" ht="17.25" customHeight="1" x14ac:dyDescent="0.25">
      <c r="J369" s="14"/>
      <c r="Q36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0" spans="10:17" ht="17.25" customHeight="1" x14ac:dyDescent="0.25">
      <c r="J370" s="14"/>
      <c r="Q37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1" spans="10:17" ht="17.25" customHeight="1" x14ac:dyDescent="0.25">
      <c r="J371" s="14"/>
      <c r="Q37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2" spans="10:17" ht="17.25" customHeight="1" x14ac:dyDescent="0.25">
      <c r="J372" s="14"/>
      <c r="Q37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3" spans="10:17" ht="17.25" customHeight="1" x14ac:dyDescent="0.25">
      <c r="J373" s="14"/>
      <c r="Q37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4" spans="10:17" ht="17.25" customHeight="1" x14ac:dyDescent="0.25">
      <c r="J374" s="14"/>
      <c r="Q37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5" spans="10:17" ht="17.25" customHeight="1" x14ac:dyDescent="0.25">
      <c r="J375" s="14"/>
      <c r="Q37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6" spans="10:17" ht="17.25" customHeight="1" x14ac:dyDescent="0.25">
      <c r="J376" s="14"/>
      <c r="Q37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7" spans="10:17" ht="17.25" customHeight="1" x14ac:dyDescent="0.25">
      <c r="J377" s="14"/>
      <c r="Q37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8" spans="10:17" ht="17.25" customHeight="1" x14ac:dyDescent="0.25">
      <c r="J378" s="14"/>
      <c r="Q37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79" spans="10:17" ht="17.25" customHeight="1" x14ac:dyDescent="0.25">
      <c r="J379" s="14"/>
      <c r="Q37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0" spans="10:17" ht="17.25" customHeight="1" x14ac:dyDescent="0.25">
      <c r="J380" s="14"/>
      <c r="Q38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1" spans="10:17" ht="17.25" customHeight="1" x14ac:dyDescent="0.25">
      <c r="J381" s="14"/>
      <c r="Q38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2" spans="10:17" ht="17.25" customHeight="1" x14ac:dyDescent="0.25">
      <c r="J382" s="14"/>
      <c r="Q38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3" spans="10:17" ht="17.25" customHeight="1" x14ac:dyDescent="0.25">
      <c r="J383" s="14"/>
      <c r="Q38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4" spans="10:17" ht="17.25" customHeight="1" x14ac:dyDescent="0.25">
      <c r="J384" s="14"/>
      <c r="Q38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5" spans="10:17" ht="17.25" customHeight="1" x14ac:dyDescent="0.25">
      <c r="J385" s="14"/>
      <c r="Q38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6" spans="10:17" ht="17.25" customHeight="1" x14ac:dyDescent="0.25">
      <c r="J386" s="14"/>
      <c r="Q38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7" spans="10:17" ht="17.25" customHeight="1" x14ac:dyDescent="0.25">
      <c r="J387" s="14"/>
      <c r="Q38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8" spans="10:17" ht="17.25" customHeight="1" x14ac:dyDescent="0.25">
      <c r="J388" s="14"/>
      <c r="Q38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89" spans="10:17" ht="17.25" customHeight="1" x14ac:dyDescent="0.25">
      <c r="J389" s="14"/>
      <c r="Q38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0" spans="10:17" ht="17.25" customHeight="1" x14ac:dyDescent="0.25">
      <c r="J390" s="14"/>
      <c r="Q39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1" spans="10:17" ht="17.25" customHeight="1" x14ac:dyDescent="0.25">
      <c r="J391" s="14"/>
      <c r="Q39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2" spans="10:17" ht="17.25" customHeight="1" x14ac:dyDescent="0.25">
      <c r="J392" s="14"/>
      <c r="Q39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3" spans="10:17" ht="17.25" customHeight="1" x14ac:dyDescent="0.25">
      <c r="J393" s="14"/>
      <c r="Q39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4" spans="10:17" ht="17.25" customHeight="1" x14ac:dyDescent="0.25">
      <c r="J394" s="14"/>
      <c r="Q39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5" spans="10:17" ht="17.25" customHeight="1" x14ac:dyDescent="0.25">
      <c r="J395" s="14"/>
      <c r="Q39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6" spans="10:17" ht="17.25" customHeight="1" x14ac:dyDescent="0.25">
      <c r="J396" s="14"/>
      <c r="Q39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7" spans="10:17" ht="17.25" customHeight="1" x14ac:dyDescent="0.25">
      <c r="J397" s="14"/>
      <c r="Q39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8" spans="10:17" ht="17.25" customHeight="1" x14ac:dyDescent="0.25">
      <c r="J398" s="14"/>
      <c r="Q39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399" spans="10:17" ht="17.25" customHeight="1" x14ac:dyDescent="0.25">
      <c r="J399" s="14"/>
      <c r="Q39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0" spans="10:17" ht="17.25" customHeight="1" x14ac:dyDescent="0.25">
      <c r="J400" s="14"/>
      <c r="Q40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1" spans="10:17" ht="17.25" customHeight="1" x14ac:dyDescent="0.25">
      <c r="J401" s="14"/>
      <c r="Q40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2" spans="10:17" ht="17.25" customHeight="1" x14ac:dyDescent="0.25">
      <c r="J402" s="14"/>
      <c r="Q40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3" spans="10:17" ht="17.25" customHeight="1" x14ac:dyDescent="0.25">
      <c r="J403" s="14"/>
      <c r="Q40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4" spans="10:17" ht="17.25" customHeight="1" x14ac:dyDescent="0.25">
      <c r="J404" s="14"/>
      <c r="Q40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5" spans="10:17" ht="17.25" customHeight="1" x14ac:dyDescent="0.25">
      <c r="J405" s="14"/>
      <c r="Q40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6" spans="10:17" ht="17.25" customHeight="1" x14ac:dyDescent="0.25">
      <c r="J406" s="14"/>
      <c r="Q40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7" spans="10:17" ht="17.25" customHeight="1" x14ac:dyDescent="0.25">
      <c r="J407" s="14"/>
      <c r="Q40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8" spans="10:17" ht="17.25" customHeight="1" x14ac:dyDescent="0.25">
      <c r="J408" s="14"/>
      <c r="Q40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09" spans="10:17" ht="17.25" customHeight="1" x14ac:dyDescent="0.25">
      <c r="J409" s="14"/>
      <c r="Q40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0" spans="10:17" ht="17.25" customHeight="1" x14ac:dyDescent="0.25">
      <c r="J410" s="14"/>
      <c r="Q41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1" spans="10:17" ht="17.25" customHeight="1" x14ac:dyDescent="0.25">
      <c r="J411" s="14"/>
      <c r="Q41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2" spans="10:17" ht="17.25" customHeight="1" x14ac:dyDescent="0.25">
      <c r="J412" s="14"/>
      <c r="Q41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3" spans="10:17" ht="17.25" customHeight="1" x14ac:dyDescent="0.25">
      <c r="J413" s="14"/>
      <c r="Q41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4" spans="10:17" ht="17.25" customHeight="1" x14ac:dyDescent="0.25">
      <c r="J414" s="14"/>
      <c r="Q41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5" spans="10:17" ht="17.25" customHeight="1" x14ac:dyDescent="0.25">
      <c r="J415" s="14"/>
      <c r="Q41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6" spans="10:17" ht="17.25" customHeight="1" x14ac:dyDescent="0.25">
      <c r="J416" s="14"/>
      <c r="Q41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7" spans="10:17" ht="17.25" customHeight="1" x14ac:dyDescent="0.25">
      <c r="J417" s="14"/>
      <c r="Q41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8" spans="10:17" ht="17.25" customHeight="1" x14ac:dyDescent="0.25">
      <c r="J418" s="14"/>
      <c r="Q41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19" spans="10:17" ht="17.25" customHeight="1" x14ac:dyDescent="0.25">
      <c r="J419" s="14"/>
      <c r="Q41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0" spans="10:17" ht="17.25" customHeight="1" x14ac:dyDescent="0.25">
      <c r="J420" s="14"/>
      <c r="Q42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1" spans="10:17" ht="17.25" customHeight="1" x14ac:dyDescent="0.25">
      <c r="J421" s="14"/>
      <c r="Q42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2" spans="10:17" ht="17.25" customHeight="1" x14ac:dyDescent="0.25">
      <c r="J422" s="14"/>
      <c r="Q42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3" spans="10:17" ht="17.25" customHeight="1" x14ac:dyDescent="0.25">
      <c r="J423" s="14"/>
      <c r="Q42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4" spans="10:17" ht="17.25" customHeight="1" x14ac:dyDescent="0.25">
      <c r="J424" s="14"/>
      <c r="Q42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5" spans="10:17" ht="17.25" customHeight="1" x14ac:dyDescent="0.25">
      <c r="J425" s="14"/>
      <c r="Q42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6" spans="10:17" ht="17.25" customHeight="1" x14ac:dyDescent="0.25">
      <c r="J426" s="14"/>
      <c r="Q42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7" spans="10:17" ht="17.25" customHeight="1" x14ac:dyDescent="0.25">
      <c r="J427" s="14"/>
      <c r="Q42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8" spans="10:17" ht="17.25" customHeight="1" x14ac:dyDescent="0.25">
      <c r="J428" s="14"/>
      <c r="Q42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29" spans="10:17" ht="17.25" customHeight="1" x14ac:dyDescent="0.25">
      <c r="J429" s="14"/>
      <c r="Q42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0" spans="10:17" ht="17.25" customHeight="1" x14ac:dyDescent="0.25">
      <c r="J430" s="14"/>
      <c r="Q43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1" spans="10:17" ht="17.25" customHeight="1" x14ac:dyDescent="0.25">
      <c r="J431" s="14"/>
      <c r="Q43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2" spans="10:17" ht="17.25" customHeight="1" x14ac:dyDescent="0.25">
      <c r="J432" s="14"/>
      <c r="Q43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3" spans="10:17" ht="17.25" customHeight="1" x14ac:dyDescent="0.25">
      <c r="J433" s="14"/>
      <c r="Q43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4" spans="10:17" ht="17.25" customHeight="1" x14ac:dyDescent="0.25">
      <c r="J434" s="14"/>
      <c r="Q43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5" spans="10:17" ht="17.25" customHeight="1" x14ac:dyDescent="0.25">
      <c r="J435" s="14"/>
      <c r="Q43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6" spans="10:17" ht="17.25" customHeight="1" x14ac:dyDescent="0.25">
      <c r="J436" s="14"/>
      <c r="Q43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7" spans="10:17" ht="17.25" customHeight="1" x14ac:dyDescent="0.25">
      <c r="J437" s="14"/>
      <c r="Q43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8" spans="10:17" ht="17.25" customHeight="1" x14ac:dyDescent="0.25">
      <c r="J438" s="14"/>
      <c r="Q43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39" spans="10:17" ht="17.25" customHeight="1" x14ac:dyDescent="0.25">
      <c r="J439" s="14"/>
      <c r="Q43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0" spans="10:17" ht="17.25" customHeight="1" x14ac:dyDescent="0.25">
      <c r="J440" s="14"/>
      <c r="Q44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1" spans="10:17" ht="17.25" customHeight="1" x14ac:dyDescent="0.25">
      <c r="J441" s="14"/>
      <c r="Q44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2" spans="10:17" ht="17.25" customHeight="1" x14ac:dyDescent="0.25">
      <c r="J442" s="14"/>
      <c r="Q44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3" spans="10:17" ht="17.25" customHeight="1" x14ac:dyDescent="0.25">
      <c r="J443" s="14"/>
      <c r="Q44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4" spans="10:17" ht="17.25" customHeight="1" x14ac:dyDescent="0.25">
      <c r="J444" s="14"/>
      <c r="Q44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5" spans="10:17" ht="17.25" customHeight="1" x14ac:dyDescent="0.25">
      <c r="J445" s="14"/>
      <c r="Q44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6" spans="10:17" ht="17.25" customHeight="1" x14ac:dyDescent="0.25">
      <c r="J446" s="14"/>
      <c r="Q44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7" spans="10:17" ht="17.25" customHeight="1" x14ac:dyDescent="0.25">
      <c r="J447" s="14"/>
      <c r="Q44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8" spans="10:17" ht="17.25" customHeight="1" x14ac:dyDescent="0.25">
      <c r="J448" s="14"/>
      <c r="Q44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49" spans="10:17" ht="17.25" customHeight="1" x14ac:dyDescent="0.25">
      <c r="J449" s="14"/>
      <c r="Q44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0" spans="10:17" ht="17.25" customHeight="1" x14ac:dyDescent="0.25">
      <c r="J450" s="14"/>
      <c r="Q45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1" spans="10:17" ht="17.25" customHeight="1" x14ac:dyDescent="0.25">
      <c r="J451" s="14"/>
      <c r="Q45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2" spans="10:17" ht="17.25" customHeight="1" x14ac:dyDescent="0.25">
      <c r="J452" s="14"/>
      <c r="Q45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3" spans="10:17" ht="17.25" customHeight="1" x14ac:dyDescent="0.25">
      <c r="J453" s="14"/>
      <c r="Q45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4" spans="10:17" ht="17.25" customHeight="1" x14ac:dyDescent="0.25">
      <c r="J454" s="14"/>
      <c r="Q45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5" spans="10:17" ht="17.25" customHeight="1" x14ac:dyDescent="0.25">
      <c r="J455" s="14"/>
      <c r="Q45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6" spans="10:17" ht="17.25" customHeight="1" x14ac:dyDescent="0.25">
      <c r="J456" s="14"/>
      <c r="Q45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7" spans="10:17" ht="17.25" customHeight="1" x14ac:dyDescent="0.25">
      <c r="J457" s="14"/>
      <c r="Q45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8" spans="10:17" ht="17.25" customHeight="1" x14ac:dyDescent="0.25">
      <c r="J458" s="14"/>
      <c r="Q45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59" spans="10:17" ht="17.25" customHeight="1" x14ac:dyDescent="0.25">
      <c r="J459" s="14"/>
      <c r="Q45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0" spans="10:17" ht="17.25" customHeight="1" x14ac:dyDescent="0.25">
      <c r="J460" s="14"/>
      <c r="Q46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1" spans="10:17" ht="17.25" customHeight="1" x14ac:dyDescent="0.25">
      <c r="J461" s="14"/>
      <c r="Q46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2" spans="10:17" ht="17.25" customHeight="1" x14ac:dyDescent="0.25">
      <c r="J462" s="14"/>
      <c r="Q46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3" spans="10:17" ht="17.25" customHeight="1" x14ac:dyDescent="0.25">
      <c r="J463" s="14"/>
      <c r="Q46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4" spans="10:17" ht="17.25" customHeight="1" x14ac:dyDescent="0.25">
      <c r="J464" s="14"/>
      <c r="Q46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5" spans="10:17" ht="17.25" customHeight="1" x14ac:dyDescent="0.25">
      <c r="J465" s="14"/>
      <c r="Q46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6" spans="10:17" ht="17.25" customHeight="1" x14ac:dyDescent="0.25">
      <c r="J466" s="14"/>
      <c r="Q46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7" spans="10:17" ht="17.25" customHeight="1" x14ac:dyDescent="0.25">
      <c r="J467" s="14"/>
      <c r="Q46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8" spans="10:17" ht="17.25" customHeight="1" x14ac:dyDescent="0.25">
      <c r="J468" s="14"/>
      <c r="Q46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69" spans="10:17" ht="17.25" customHeight="1" x14ac:dyDescent="0.25">
      <c r="J469" s="14"/>
      <c r="Q46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0" spans="10:17" ht="17.25" customHeight="1" x14ac:dyDescent="0.25">
      <c r="J470" s="14"/>
      <c r="Q47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1" spans="10:17" ht="17.25" customHeight="1" x14ac:dyDescent="0.25">
      <c r="J471" s="14"/>
      <c r="Q47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2" spans="10:17" ht="17.25" customHeight="1" x14ac:dyDescent="0.25">
      <c r="J472" s="14"/>
      <c r="Q47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3" spans="10:17" ht="17.25" customHeight="1" x14ac:dyDescent="0.25">
      <c r="J473" s="14"/>
      <c r="Q47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4" spans="10:17" ht="17.25" customHeight="1" x14ac:dyDescent="0.25">
      <c r="J474" s="14"/>
      <c r="Q47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5" spans="10:17" ht="17.25" customHeight="1" x14ac:dyDescent="0.25">
      <c r="J475" s="14"/>
      <c r="Q47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6" spans="10:17" ht="17.25" customHeight="1" x14ac:dyDescent="0.25">
      <c r="J476" s="14"/>
      <c r="Q47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7" spans="10:17" ht="17.25" customHeight="1" x14ac:dyDescent="0.25">
      <c r="J477" s="14"/>
      <c r="Q47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8" spans="10:17" ht="17.25" customHeight="1" x14ac:dyDescent="0.25">
      <c r="J478" s="14"/>
      <c r="Q47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79" spans="10:17" ht="17.25" customHeight="1" x14ac:dyDescent="0.25">
      <c r="J479" s="14"/>
      <c r="Q47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0" spans="10:17" ht="17.25" customHeight="1" x14ac:dyDescent="0.25">
      <c r="J480" s="14"/>
      <c r="Q48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1" spans="10:17" ht="17.25" customHeight="1" x14ac:dyDescent="0.25">
      <c r="J481" s="14"/>
      <c r="Q48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2" spans="10:17" ht="17.25" customHeight="1" x14ac:dyDescent="0.25">
      <c r="J482" s="14"/>
      <c r="Q48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3" spans="10:17" ht="17.25" customHeight="1" x14ac:dyDescent="0.25">
      <c r="J483" s="14"/>
      <c r="Q48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4" spans="10:17" ht="17.25" customHeight="1" x14ac:dyDescent="0.25">
      <c r="J484" s="14"/>
      <c r="Q48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5" spans="10:17" ht="17.25" customHeight="1" x14ac:dyDescent="0.25">
      <c r="J485" s="14"/>
      <c r="Q48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6" spans="10:17" ht="17.25" customHeight="1" x14ac:dyDescent="0.25">
      <c r="J486" s="14"/>
      <c r="Q48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7" spans="10:17" ht="17.25" customHeight="1" x14ac:dyDescent="0.25">
      <c r="J487" s="14"/>
      <c r="Q48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8" spans="10:17" ht="17.25" customHeight="1" x14ac:dyDescent="0.25">
      <c r="J488" s="14"/>
      <c r="Q48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89" spans="10:17" ht="17.25" customHeight="1" x14ac:dyDescent="0.25">
      <c r="J489" s="14"/>
      <c r="Q48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0" spans="10:17" ht="17.25" customHeight="1" x14ac:dyDescent="0.25">
      <c r="J490" s="14"/>
      <c r="Q49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1" spans="10:17" ht="17.25" customHeight="1" x14ac:dyDescent="0.25">
      <c r="J491" s="14"/>
      <c r="Q49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2" spans="10:17" ht="17.25" customHeight="1" x14ac:dyDescent="0.25">
      <c r="J492" s="14"/>
      <c r="Q492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3" spans="10:17" ht="17.25" customHeight="1" x14ac:dyDescent="0.25">
      <c r="J493" s="14"/>
      <c r="Q493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4" spans="10:17" ht="17.25" customHeight="1" x14ac:dyDescent="0.25">
      <c r="J494" s="14"/>
      <c r="Q494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5" spans="10:17" ht="17.25" customHeight="1" x14ac:dyDescent="0.25">
      <c r="J495" s="14"/>
      <c r="Q495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6" spans="10:17" ht="17.25" customHeight="1" x14ac:dyDescent="0.25">
      <c r="J496" s="14"/>
      <c r="Q496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7" spans="10:17" ht="17.25" customHeight="1" x14ac:dyDescent="0.25">
      <c r="J497" s="14"/>
      <c r="Q497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8" spans="10:17" ht="17.25" customHeight="1" x14ac:dyDescent="0.25">
      <c r="J498" s="14"/>
      <c r="Q498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499" spans="10:17" ht="17.25" customHeight="1" x14ac:dyDescent="0.25">
      <c r="J499" s="14"/>
      <c r="Q499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0" spans="10:17" ht="17.25" customHeight="1" x14ac:dyDescent="0.25">
      <c r="J500" s="14"/>
      <c r="Q500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1" spans="10:17" ht="17.25" customHeight="1" x14ac:dyDescent="0.25">
      <c r="J501" s="14"/>
      <c r="Q501" s="15" t="str">
        <f>IF(OR(Table1[[#This Row],[Current Public Side SL Material ⓘ]]="",Table1[[#This Row],[Was Public SL Material Ever Previously Lead?]]="",Table1[[#This Row],[Customer SL Material ⓘ]]=""),"",IF(OR(LEFT(Table1[[#This Row],[Current Public Side SL Material ⓘ]],4)="Lead",LEFT(Table1[[#This Row],[Customer SL Material ⓘ]],4)="Lead"),"Lead",IF(LEFT(Table1[[#This Row],[Current Public Side SL Material ⓘ]],1)="U",(IF(LEFT(Table1[[#This Row],[Customer SL Material ⓘ]],1)="G","GSLRR","Unknown")),(IF(LEFT(Table1[[#This Row],[Customer SL Material ⓘ]],1)="G",(IF(Table1[[#This Row],[Was Public SL Material Ever Previously Lead?]]="No","Non-Lead","GSLRR")),IF(LEFT(Table1[[#This Row],[Customer SL Material ⓘ]],1)="U","Unknown","Non-Lead"))))))</f>
        <v/>
      </c>
    </row>
    <row r="502" spans="10:17" ht="17.25" customHeight="1" x14ac:dyDescent="0.25"/>
    <row r="503" spans="10:17" ht="17.25" customHeight="1" x14ac:dyDescent="0.25"/>
  </sheetData>
  <sheetProtection algorithmName="SHA-512" hashValue="G+822dns8aZ88N7wEiZ3YwxxEa+dnhsTs3Qd5AkF30qOCv28wipQJbQLxu8eUyupHhH0eXBw2rXoQnuL6eMU6Q==" saltValue="MNp2lvDit2VBgQaA8WvCxg==" spinCount="100000" sheet="1" objects="1" scenarios="1" formatCells="0"/>
  <dataValidations xWindow="1175" yWindow="442" count="9">
    <dataValidation allowBlank="1" showInputMessage="1" showErrorMessage="1" promptTitle="Info:" prompt="• Choose “Lead” if any portion of an SL is made of lead._x000a_ • Specify in the “Note” column, if “Known other.”" sqref="E1 J1" xr:uid="{99D9C4BA-A9B4-4D1E-83DD-59970853642B}"/>
    <dataValidation allowBlank="1" showInputMessage="1" showErrorMessage="1" promptTitle="Info:" prompt="Specify in the “Note” column, if &quot;Other.”" sqref="G1" xr:uid="{344B58C3-9A8A-4E02-8D18-C3C08A351E54}"/>
    <dataValidation allowBlank="1" showInputMessage="1" showErrorMessage="1" promptTitle="Info:" prompt="Specify in the “Note” column, if “Other.”" sqref="K1" xr:uid="{6F694D23-DC4E-4681-891A-1EF33E7F9FD9}"/>
    <dataValidation allowBlank="1" showInputMessage="1" showErrorMessage="1" promptTitle="Info:" prompt="Point-of-Use: a whole house softener, filter or any other whole house treatment system_x000a_Point-of-Entry: a filter or a treatment device attached to a faucet or under a sink" sqref="N1" xr:uid="{5E667A04-6C5E-44E1-8075-5D54DBCFDD9E}"/>
    <dataValidation allowBlank="1" showInputMessage="1" showErrorMessage="1" promptTitle="Info:" prompt="Don't fill this column. The SL Category will be automatically determined based on required information provided." sqref="Q1" xr:uid="{338A3B47-3887-479E-82E2-2D454C2379B4}"/>
    <dataValidation type="list" allowBlank="1" showInputMessage="1" showErrorMessage="1" sqref="I2:I501" xr:uid="{11B2E2B7-C6E2-4E5F-AE16-1415637A09F5}">
      <formula1>#REF!</formula1>
    </dataValidation>
    <dataValidation type="list" allowBlank="1" showInputMessage="1" showErrorMessage="1" sqref="K8:K501 K2:K6 P2:P501 L2:N501" xr:uid="{A87B4DAB-2782-40DF-9CD8-43D083070A87}">
      <formula1>#REF!</formula1>
    </dataValidation>
    <dataValidation type="list" allowBlank="1" showInputMessage="1" showErrorMessage="1" sqref="E2:E6 E8:E501 J2:J6 J8:J501" xr:uid="{08C5E642-1B6B-48CD-B447-A6926E966E3C}">
      <formula1>OFFSET(#REF!, 0, 0, COUNTA(#REF!),1)</formula1>
    </dataValidation>
    <dataValidation type="list" allowBlank="1" showErrorMessage="1" sqref="D8:D501 D2:D6 F8:G501 F2:G6" xr:uid="{E29B079B-9656-4ABF-9C17-87E1D0466917}">
      <formula1>#REF!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0546C1-7299-4D82-B10A-3690C86C8E1C}">
  <sheetPr codeName="Sheet3"/>
  <dimension ref="A1:O52"/>
  <sheetViews>
    <sheetView showGridLines="0" tabSelected="1" topLeftCell="A22" zoomScaleNormal="100" workbookViewId="0">
      <selection activeCell="E35" sqref="E35:I35"/>
    </sheetView>
  </sheetViews>
  <sheetFormatPr defaultColWidth="8.7109375" defaultRowHeight="15" customHeight="1" x14ac:dyDescent="0.2"/>
  <cols>
    <col min="1" max="1" width="20.7109375" style="1" customWidth="1"/>
    <col min="2" max="2" width="12.85546875" style="1" customWidth="1"/>
    <col min="3" max="3" width="10.28515625" style="1" customWidth="1"/>
    <col min="4" max="4" width="8.5703125" style="1" customWidth="1"/>
    <col min="5" max="5" width="8.7109375" style="1" customWidth="1"/>
    <col min="6" max="6" width="8.140625" style="1" customWidth="1"/>
    <col min="7" max="7" width="6.85546875" style="1" customWidth="1"/>
    <col min="8" max="8" width="11.28515625" style="1" customWidth="1"/>
    <col min="9" max="9" width="8.5703125" style="1" customWidth="1"/>
    <col min="10" max="16384" width="8.7109375" style="1"/>
  </cols>
  <sheetData>
    <row r="1" spans="1:9" ht="15" customHeight="1" x14ac:dyDescent="0.25">
      <c r="A1" s="49" t="s">
        <v>30</v>
      </c>
      <c r="B1" s="49"/>
      <c r="C1" s="49"/>
      <c r="D1" s="49"/>
      <c r="E1" s="49"/>
      <c r="F1" s="49"/>
      <c r="G1" s="49"/>
      <c r="H1" s="49"/>
    </row>
    <row r="2" spans="1:9" ht="15" customHeight="1" x14ac:dyDescent="0.25">
      <c r="A2" s="2" t="s">
        <v>31</v>
      </c>
      <c r="D2" s="2"/>
      <c r="E2" s="2"/>
    </row>
    <row r="3" spans="1:9" ht="15" customHeight="1" x14ac:dyDescent="0.2">
      <c r="A3" s="27" t="s">
        <v>32</v>
      </c>
      <c r="B3" s="58" t="s">
        <v>69</v>
      </c>
      <c r="C3" s="59"/>
      <c r="D3" s="59"/>
      <c r="E3" s="59"/>
      <c r="F3" s="59"/>
      <c r="G3" s="59"/>
      <c r="H3" s="59"/>
      <c r="I3" s="60"/>
    </row>
    <row r="4" spans="1:9" ht="15" customHeight="1" x14ac:dyDescent="0.2">
      <c r="A4" s="28" t="s">
        <v>33</v>
      </c>
      <c r="B4" s="61">
        <v>5002549</v>
      </c>
      <c r="C4" s="62"/>
      <c r="D4" s="62"/>
      <c r="E4" s="62"/>
      <c r="F4" s="62"/>
      <c r="G4" s="62"/>
      <c r="H4" s="62"/>
      <c r="I4" s="63"/>
    </row>
    <row r="5" spans="1:9" ht="9" customHeight="1" x14ac:dyDescent="0.2"/>
    <row r="6" spans="1:9" ht="15" customHeight="1" x14ac:dyDescent="0.25">
      <c r="A6" s="2" t="s">
        <v>34</v>
      </c>
    </row>
    <row r="7" spans="1:9" ht="15" customHeight="1" x14ac:dyDescent="0.2">
      <c r="A7" s="50" t="s">
        <v>35</v>
      </c>
      <c r="B7" s="51"/>
      <c r="C7" s="58" t="s">
        <v>70</v>
      </c>
      <c r="D7" s="59"/>
      <c r="E7" s="59"/>
      <c r="F7" s="59"/>
      <c r="G7" s="59"/>
      <c r="H7" s="59"/>
      <c r="I7" s="60"/>
    </row>
    <row r="8" spans="1:9" ht="15" customHeight="1" x14ac:dyDescent="0.2">
      <c r="A8" s="52" t="s">
        <v>36</v>
      </c>
      <c r="B8" s="53"/>
      <c r="C8" s="64" t="s">
        <v>71</v>
      </c>
      <c r="D8" s="65"/>
      <c r="E8" s="65"/>
      <c r="F8" s="65"/>
      <c r="G8" s="65"/>
      <c r="H8" s="65"/>
      <c r="I8" s="66"/>
    </row>
    <row r="9" spans="1:9" ht="15" customHeight="1" x14ac:dyDescent="0.2">
      <c r="A9" s="54" t="s">
        <v>37</v>
      </c>
      <c r="B9" s="55"/>
      <c r="C9" s="67" t="s">
        <v>72</v>
      </c>
      <c r="D9" s="68"/>
      <c r="E9" s="68"/>
      <c r="F9" s="68"/>
      <c r="G9" s="68"/>
      <c r="H9" s="68"/>
      <c r="I9" s="69"/>
    </row>
    <row r="10" spans="1:9" ht="9.6" customHeight="1" x14ac:dyDescent="0.2"/>
    <row r="11" spans="1:9" ht="15" customHeight="1" x14ac:dyDescent="0.25">
      <c r="A11" s="2" t="s">
        <v>38</v>
      </c>
    </row>
    <row r="12" spans="1:9" ht="15" customHeight="1" thickBot="1" x14ac:dyDescent="0.25">
      <c r="A12" s="56" t="s">
        <v>39</v>
      </c>
      <c r="B12" s="56"/>
      <c r="C12" s="56"/>
      <c r="D12" s="56"/>
      <c r="E12" s="56"/>
      <c r="F12" s="56"/>
      <c r="G12" s="57">
        <f>G13+G17</f>
        <v>1</v>
      </c>
      <c r="H12" s="57"/>
      <c r="I12" s="57"/>
    </row>
    <row r="13" spans="1:9" ht="15" customHeight="1" thickTop="1" x14ac:dyDescent="0.2">
      <c r="A13" s="70" t="s">
        <v>40</v>
      </c>
      <c r="B13" s="70"/>
      <c r="C13" s="70"/>
      <c r="D13" s="70"/>
      <c r="E13" s="70"/>
      <c r="F13" s="70"/>
      <c r="G13" s="71">
        <f>SUM(G14:I16)</f>
        <v>1</v>
      </c>
      <c r="H13" s="71"/>
      <c r="I13" s="71"/>
    </row>
    <row r="14" spans="1:9" ht="15" customHeight="1" x14ac:dyDescent="0.2">
      <c r="A14" s="72" t="s">
        <v>41</v>
      </c>
      <c r="B14" s="72"/>
      <c r="C14" s="72"/>
      <c r="D14" s="72"/>
      <c r="E14" s="72"/>
      <c r="F14" s="72"/>
      <c r="G14" s="73">
        <f>COUNTIF('Service Line Inventory'!$Q$2:$Q$501,"Lead")</f>
        <v>0</v>
      </c>
      <c r="H14" s="73"/>
      <c r="I14" s="73"/>
    </row>
    <row r="15" spans="1:9" ht="15" customHeight="1" x14ac:dyDescent="0.2">
      <c r="A15" s="72" t="s">
        <v>42</v>
      </c>
      <c r="B15" s="72"/>
      <c r="C15" s="72"/>
      <c r="D15" s="72"/>
      <c r="E15" s="72"/>
      <c r="F15" s="72"/>
      <c r="G15" s="73">
        <f>COUNTIF('Service Line Inventory'!$Q$2:$Q$501,"GSLRR")</f>
        <v>0</v>
      </c>
      <c r="H15" s="73"/>
      <c r="I15" s="73"/>
    </row>
    <row r="16" spans="1:9" ht="15" customHeight="1" x14ac:dyDescent="0.2">
      <c r="A16" s="74" t="s">
        <v>43</v>
      </c>
      <c r="B16" s="74"/>
      <c r="C16" s="74"/>
      <c r="D16" s="74"/>
      <c r="E16" s="74"/>
      <c r="F16" s="74"/>
      <c r="G16" s="73">
        <f>COUNTIF('Service Line Inventory'!$Q$2:$Q$501,"Non-Lead")</f>
        <v>1</v>
      </c>
      <c r="H16" s="73"/>
      <c r="I16" s="73"/>
    </row>
    <row r="17" spans="1:15" ht="14.25" x14ac:dyDescent="0.2">
      <c r="A17" s="75" t="s">
        <v>44</v>
      </c>
      <c r="B17" s="75"/>
      <c r="C17" s="75"/>
      <c r="D17" s="75"/>
      <c r="E17" s="75"/>
      <c r="F17" s="75"/>
      <c r="G17" s="76">
        <f>COUNTIF('Service Line Inventory'!$Q$2:$Q$501,"Unknown")</f>
        <v>0</v>
      </c>
      <c r="H17" s="76"/>
      <c r="I17" s="76"/>
    </row>
    <row r="18" spans="1:15" ht="10.5" customHeight="1" x14ac:dyDescent="0.25">
      <c r="A18" s="3"/>
      <c r="B18" s="3"/>
      <c r="C18" s="3"/>
      <c r="D18" s="3"/>
      <c r="E18" s="3"/>
      <c r="F18" s="3"/>
      <c r="G18" s="4"/>
      <c r="H18" s="4"/>
      <c r="L18"/>
      <c r="M18"/>
      <c r="N18"/>
      <c r="O18"/>
    </row>
    <row r="19" spans="1:15" ht="30" customHeight="1" thickBot="1" x14ac:dyDescent="0.3">
      <c r="A19" s="77" t="s">
        <v>45</v>
      </c>
      <c r="B19" s="77"/>
      <c r="C19" s="39" t="s">
        <v>15</v>
      </c>
      <c r="D19" s="78" t="s">
        <v>46</v>
      </c>
      <c r="E19" s="79"/>
      <c r="F19" s="78" t="s">
        <v>17</v>
      </c>
      <c r="G19" s="79"/>
      <c r="H19" s="78" t="s">
        <v>7</v>
      </c>
      <c r="I19" s="79"/>
      <c r="L19"/>
      <c r="M19"/>
      <c r="N19"/>
      <c r="O19"/>
    </row>
    <row r="20" spans="1:15" ht="15" customHeight="1" thickTop="1" x14ac:dyDescent="0.25">
      <c r="A20" s="80" t="s">
        <v>47</v>
      </c>
      <c r="B20" s="81"/>
      <c r="C20" s="11">
        <f>COUNTIF(Table1[Current Public Side SL Material ⓘ],"Lead*")</f>
        <v>0</v>
      </c>
      <c r="D20" s="12">
        <f>COUNTIF(Table1[Current Public Side SL Material ⓘ],"Galvanized*")</f>
        <v>0</v>
      </c>
      <c r="E20" s="10" t="s">
        <v>48</v>
      </c>
      <c r="F20" s="82">
        <f>COUNTIF(Table1[Current Public Side SL Material ⓘ],"C*")+COUNTIF(Table1[Current Public Side SL Material ⓘ],"P*")+COUNTIF(Table1[Current Public Side SL Material ⓘ],"K*")</f>
        <v>1</v>
      </c>
      <c r="G20" s="83"/>
      <c r="H20" s="82">
        <f>COUNTIF(Table1[Current Public Side SL Material ⓘ],"U*")</f>
        <v>0</v>
      </c>
      <c r="I20" s="84"/>
      <c r="J20" s="8"/>
      <c r="L20"/>
      <c r="M20"/>
      <c r="N20"/>
      <c r="O20"/>
    </row>
    <row r="21" spans="1:15" ht="15" customHeight="1" x14ac:dyDescent="0.25">
      <c r="A21" s="80" t="s">
        <v>49</v>
      </c>
      <c r="B21" s="81"/>
      <c r="C21" s="11">
        <f>COUNTIF(Table1[Customer SL Material ⓘ],"Lead*")</f>
        <v>0</v>
      </c>
      <c r="D21" s="13">
        <f>COUNTIF(Table1[Customer SL Material ⓘ],"Galvanized*")</f>
        <v>0</v>
      </c>
      <c r="E21" s="9" t="s">
        <v>48</v>
      </c>
      <c r="F21" s="85">
        <f>COUNTIF(Table1[Customer SL Material ⓘ],"C*")+COUNTIF(Table1[Customer SL Material ⓘ],"P*")+COUNTIF(Table1[Customer SL Material ⓘ],"K*")</f>
        <v>1</v>
      </c>
      <c r="G21" s="86"/>
      <c r="H21" s="85">
        <f>COUNTIF(Table1[Customer SL Material ⓘ],"U*")</f>
        <v>0</v>
      </c>
      <c r="I21" s="87"/>
      <c r="J21" s="8"/>
      <c r="L21"/>
      <c r="M21"/>
      <c r="N21"/>
      <c r="O21"/>
    </row>
    <row r="22" spans="1:15" ht="34.5" customHeight="1" x14ac:dyDescent="0.25">
      <c r="A22" s="88" t="s">
        <v>39</v>
      </c>
      <c r="B22" s="89"/>
      <c r="C22" s="31">
        <f>COUNTIF(Table1[SL Category ⓘ],"Lead")</f>
        <v>0</v>
      </c>
      <c r="D22" s="32">
        <f>COUNTIF(Table1[SL Category ⓘ],"GSLRR")</f>
        <v>0</v>
      </c>
      <c r="E22" s="33" t="s">
        <v>16</v>
      </c>
      <c r="F22" s="90">
        <f>COUNTIF(Table1[SL Category ⓘ],"Non-Lead")</f>
        <v>1</v>
      </c>
      <c r="G22" s="91"/>
      <c r="H22" s="90">
        <f>COUNTIF(Table1[SL Category ⓘ],"Unknown")</f>
        <v>0</v>
      </c>
      <c r="I22" s="92"/>
      <c r="J22" s="8"/>
      <c r="L22"/>
      <c r="M22"/>
      <c r="N22"/>
      <c r="O22"/>
    </row>
    <row r="23" spans="1:15" ht="6.95" customHeight="1" x14ac:dyDescent="0.25">
      <c r="L23"/>
      <c r="M23"/>
      <c r="N23"/>
      <c r="O23"/>
    </row>
    <row r="24" spans="1:15" ht="15" customHeight="1" x14ac:dyDescent="0.25">
      <c r="A24" s="5" t="s">
        <v>50</v>
      </c>
      <c r="L24"/>
      <c r="M24"/>
      <c r="N24"/>
      <c r="O24"/>
    </row>
    <row r="25" spans="1:15" ht="15" customHeight="1" thickBot="1" x14ac:dyDescent="0.3">
      <c r="A25" s="93" t="s">
        <v>51</v>
      </c>
      <c r="B25" s="93"/>
      <c r="C25" s="93"/>
      <c r="D25" s="93"/>
      <c r="E25" s="94" t="s">
        <v>52</v>
      </c>
      <c r="F25" s="94"/>
      <c r="G25" s="95" t="s">
        <v>53</v>
      </c>
      <c r="H25" s="96"/>
      <c r="I25" s="97"/>
      <c r="L25"/>
      <c r="M25"/>
      <c r="N25"/>
      <c r="O25"/>
    </row>
    <row r="26" spans="1:15" ht="15" customHeight="1" thickTop="1" x14ac:dyDescent="0.25">
      <c r="A26" s="98" t="s">
        <v>54</v>
      </c>
      <c r="B26" s="98"/>
      <c r="C26" s="98"/>
      <c r="D26" s="98"/>
      <c r="E26" s="73">
        <f>COUNTIF('Service Line Inventory'!G2:G501,"Records")</f>
        <v>0</v>
      </c>
      <c r="F26" s="73"/>
      <c r="G26" s="99">
        <f>COUNTIF('Service Line Inventory'!K2:K501,"Records")</f>
        <v>0</v>
      </c>
      <c r="H26" s="100"/>
      <c r="I26" s="101"/>
      <c r="L26"/>
      <c r="M26"/>
      <c r="N26"/>
      <c r="O26"/>
    </row>
    <row r="27" spans="1:15" ht="15" customHeight="1" x14ac:dyDescent="0.25">
      <c r="A27" s="102" t="s">
        <v>6</v>
      </c>
      <c r="B27" s="103"/>
      <c r="C27" s="103"/>
      <c r="D27" s="104"/>
      <c r="E27" s="105">
        <f>COUNTIF('Service Line Inventory'!G2:G501,"Field Inspection")</f>
        <v>1</v>
      </c>
      <c r="F27" s="105"/>
      <c r="G27" s="106">
        <f>COUNTIF('Service Line Inventory'!K2:K501,A27)</f>
        <v>1</v>
      </c>
      <c r="H27" s="107"/>
      <c r="I27" s="108"/>
      <c r="L27"/>
      <c r="M27"/>
      <c r="N27"/>
      <c r="O27"/>
    </row>
    <row r="28" spans="1:15" x14ac:dyDescent="0.25">
      <c r="A28" s="109" t="s">
        <v>55</v>
      </c>
      <c r="B28" s="109"/>
      <c r="C28" s="109"/>
      <c r="D28" s="109"/>
      <c r="E28" s="73" t="s">
        <v>56</v>
      </c>
      <c r="F28" s="73"/>
      <c r="G28" s="99">
        <f>COUNTIF('Service Line Inventory'!K2:K501,A28)</f>
        <v>0</v>
      </c>
      <c r="H28" s="100"/>
      <c r="I28" s="101"/>
      <c r="L28"/>
      <c r="M28"/>
      <c r="N28"/>
      <c r="O28"/>
    </row>
    <row r="29" spans="1:15" ht="15" customHeight="1" x14ac:dyDescent="0.25">
      <c r="A29" s="53" t="s">
        <v>8</v>
      </c>
      <c r="B29" s="53"/>
      <c r="C29" s="53"/>
      <c r="D29" s="53"/>
      <c r="E29" s="105">
        <f>COUNTIF('Service Line Inventory'!$G$2:$G$501,A29)</f>
        <v>0</v>
      </c>
      <c r="F29" s="105"/>
      <c r="G29" s="106">
        <f>COUNTIF('Service Line Inventory'!K2:K501,A29)</f>
        <v>0</v>
      </c>
      <c r="H29" s="107"/>
      <c r="I29" s="108"/>
      <c r="L29"/>
      <c r="M29"/>
      <c r="N29"/>
      <c r="O29"/>
    </row>
    <row r="30" spans="1:15" ht="15" customHeight="1" x14ac:dyDescent="0.25">
      <c r="A30" s="98" t="s">
        <v>9</v>
      </c>
      <c r="B30" s="98"/>
      <c r="C30" s="98"/>
      <c r="D30" s="98"/>
      <c r="E30" s="73">
        <f>COUNTIF('Service Line Inventory'!$G$2:$G$501,A30)</f>
        <v>0</v>
      </c>
      <c r="F30" s="73"/>
      <c r="G30" s="99">
        <f>COUNTIF('Service Line Inventory'!K2:K501,A30)</f>
        <v>0</v>
      </c>
      <c r="H30" s="100"/>
      <c r="I30" s="101"/>
      <c r="L30"/>
      <c r="M30"/>
      <c r="N30"/>
      <c r="O30"/>
    </row>
    <row r="31" spans="1:15" ht="15" customHeight="1" x14ac:dyDescent="0.25">
      <c r="A31" s="110" t="s">
        <v>10</v>
      </c>
      <c r="B31" s="110"/>
      <c r="C31" s="110"/>
      <c r="D31" s="110"/>
      <c r="E31" s="111">
        <f>COUNTIF('Service Line Inventory'!$G$2:$G$501,A31)</f>
        <v>0</v>
      </c>
      <c r="F31" s="111"/>
      <c r="G31" s="112">
        <f>COUNTIF('Service Line Inventory'!K2:K501,A31)</f>
        <v>0</v>
      </c>
      <c r="H31" s="113"/>
      <c r="I31" s="114"/>
      <c r="L31"/>
      <c r="M31"/>
      <c r="N31"/>
      <c r="O31"/>
    </row>
    <row r="32" spans="1:15" ht="8.85" customHeight="1" x14ac:dyDescent="0.2"/>
    <row r="33" spans="1:9" ht="15" customHeight="1" x14ac:dyDescent="0.25">
      <c r="A33" s="2" t="s">
        <v>57</v>
      </c>
    </row>
    <row r="34" spans="1:9" ht="31.7" customHeight="1" x14ac:dyDescent="0.2">
      <c r="A34" s="115" t="s">
        <v>58</v>
      </c>
      <c r="B34" s="116"/>
      <c r="C34" s="116"/>
      <c r="D34" s="116"/>
      <c r="E34" s="117" t="s">
        <v>59</v>
      </c>
      <c r="F34" s="117"/>
      <c r="G34" s="117"/>
      <c r="H34" s="117"/>
      <c r="I34" s="118"/>
    </row>
    <row r="35" spans="1:9" ht="32.450000000000003" customHeight="1" x14ac:dyDescent="0.2">
      <c r="A35" s="119" t="s">
        <v>60</v>
      </c>
      <c r="B35" s="120"/>
      <c r="C35" s="120"/>
      <c r="D35" s="120"/>
      <c r="E35" s="121"/>
      <c r="F35" s="121"/>
      <c r="G35" s="121"/>
      <c r="H35" s="121"/>
      <c r="I35" s="122"/>
    </row>
    <row r="37" spans="1:9" ht="15" customHeight="1" x14ac:dyDescent="0.25">
      <c r="A37" s="2" t="s">
        <v>61</v>
      </c>
    </row>
    <row r="38" spans="1:9" ht="15" customHeight="1" x14ac:dyDescent="0.2">
      <c r="A38" s="123" t="s">
        <v>62</v>
      </c>
      <c r="B38" s="124"/>
      <c r="C38" s="124"/>
      <c r="D38" s="124"/>
      <c r="E38" s="124"/>
      <c r="F38" s="124"/>
      <c r="G38" s="124"/>
      <c r="H38" s="124"/>
      <c r="I38" s="125"/>
    </row>
    <row r="39" spans="1:9" ht="15" customHeight="1" x14ac:dyDescent="0.2">
      <c r="A39" s="126"/>
      <c r="B39" s="127"/>
      <c r="C39" s="127"/>
      <c r="D39" s="127"/>
      <c r="E39" s="127"/>
      <c r="F39" s="127"/>
      <c r="G39" s="127"/>
      <c r="H39" s="127"/>
      <c r="I39" s="128"/>
    </row>
    <row r="40" spans="1:9" ht="15" customHeight="1" x14ac:dyDescent="0.2">
      <c r="A40" s="40"/>
      <c r="B40" s="41"/>
      <c r="C40" s="41"/>
      <c r="D40" s="41"/>
      <c r="E40" s="41"/>
      <c r="F40" s="41"/>
      <c r="G40" s="41"/>
      <c r="H40" s="41"/>
      <c r="I40" s="42"/>
    </row>
    <row r="41" spans="1:9" ht="15" customHeight="1" x14ac:dyDescent="0.2">
      <c r="A41" s="45"/>
      <c r="B41" s="46"/>
      <c r="C41" s="46"/>
      <c r="D41" s="46"/>
      <c r="E41" s="46"/>
      <c r="F41" s="46"/>
      <c r="G41" s="46"/>
      <c r="H41" s="46"/>
      <c r="I41" s="34"/>
    </row>
    <row r="42" spans="1:9" ht="15" customHeight="1" x14ac:dyDescent="0.3">
      <c r="A42" s="47" t="s">
        <v>70</v>
      </c>
      <c r="B42" s="48"/>
      <c r="C42" s="48"/>
      <c r="D42" s="46" t="s">
        <v>73</v>
      </c>
      <c r="E42" s="46"/>
      <c r="F42" s="46"/>
      <c r="G42" s="46"/>
      <c r="H42" s="46"/>
      <c r="I42" s="43">
        <v>45551</v>
      </c>
    </row>
    <row r="43" spans="1:9" ht="15" customHeight="1" x14ac:dyDescent="0.2">
      <c r="A43" s="35"/>
      <c r="B43" s="6" t="s">
        <v>63</v>
      </c>
      <c r="D43" s="7"/>
      <c r="F43" s="7" t="s">
        <v>64</v>
      </c>
      <c r="H43" s="7"/>
      <c r="I43" s="36" t="s">
        <v>65</v>
      </c>
    </row>
    <row r="44" spans="1:9" ht="15" customHeight="1" x14ac:dyDescent="0.2">
      <c r="A44" s="37"/>
      <c r="B44" s="38"/>
      <c r="C44" s="29"/>
      <c r="D44" s="38"/>
      <c r="E44" s="29"/>
      <c r="F44" s="38"/>
      <c r="G44" s="29"/>
      <c r="H44" s="29"/>
      <c r="I44" s="30"/>
    </row>
    <row r="52" spans="3:3" ht="15" customHeight="1" x14ac:dyDescent="0.25">
      <c r="C52" s="44"/>
    </row>
  </sheetData>
  <sheetProtection algorithmName="SHA-512" hashValue="Oar6dzf/BdwfZLYzQwIzzAUP6Bb0HJUTeO9w65T2nBovKznIAnp39YGajuhrZXhUWiyUEn8YYg45O4Dtg/lx1Q==" saltValue="zyIM9gNq912vlDXuwLj9Ug==" spinCount="100000" sheet="1" objects="1" scenarios="1" formatCells="0"/>
  <mergeCells count="64">
    <mergeCell ref="A34:D34"/>
    <mergeCell ref="E34:I34"/>
    <mergeCell ref="A35:D35"/>
    <mergeCell ref="E35:I35"/>
    <mergeCell ref="A38:I39"/>
    <mergeCell ref="A30:D30"/>
    <mergeCell ref="E30:F30"/>
    <mergeCell ref="G30:I30"/>
    <mergeCell ref="A31:D31"/>
    <mergeCell ref="E31:F31"/>
    <mergeCell ref="G31:I31"/>
    <mergeCell ref="A28:D28"/>
    <mergeCell ref="E28:F28"/>
    <mergeCell ref="G28:I28"/>
    <mergeCell ref="A29:D29"/>
    <mergeCell ref="E29:F29"/>
    <mergeCell ref="G29:I29"/>
    <mergeCell ref="A26:D26"/>
    <mergeCell ref="E26:F26"/>
    <mergeCell ref="G26:I26"/>
    <mergeCell ref="A27:D27"/>
    <mergeCell ref="E27:F27"/>
    <mergeCell ref="G27:I27"/>
    <mergeCell ref="A22:B22"/>
    <mergeCell ref="F22:G22"/>
    <mergeCell ref="H22:I22"/>
    <mergeCell ref="A25:D25"/>
    <mergeCell ref="E25:F25"/>
    <mergeCell ref="G25:I25"/>
    <mergeCell ref="A20:B20"/>
    <mergeCell ref="F20:G20"/>
    <mergeCell ref="H20:I20"/>
    <mergeCell ref="A21:B21"/>
    <mergeCell ref="F21:G21"/>
    <mergeCell ref="H21:I21"/>
    <mergeCell ref="A16:F16"/>
    <mergeCell ref="G16:I16"/>
    <mergeCell ref="A17:F17"/>
    <mergeCell ref="G17:I17"/>
    <mergeCell ref="A19:B19"/>
    <mergeCell ref="D19:E19"/>
    <mergeCell ref="F19:G19"/>
    <mergeCell ref="H19:I19"/>
    <mergeCell ref="G13:I13"/>
    <mergeCell ref="A14:F14"/>
    <mergeCell ref="G14:I14"/>
    <mergeCell ref="A15:F15"/>
    <mergeCell ref="G15:I15"/>
    <mergeCell ref="A41:C41"/>
    <mergeCell ref="A42:C42"/>
    <mergeCell ref="D42:H42"/>
    <mergeCell ref="D41:H41"/>
    <mergeCell ref="A1:H1"/>
    <mergeCell ref="A7:B7"/>
    <mergeCell ref="A8:B8"/>
    <mergeCell ref="A9:B9"/>
    <mergeCell ref="A12:F12"/>
    <mergeCell ref="G12:I12"/>
    <mergeCell ref="B3:I3"/>
    <mergeCell ref="B4:I4"/>
    <mergeCell ref="C7:I7"/>
    <mergeCell ref="C8:I8"/>
    <mergeCell ref="C9:I9"/>
    <mergeCell ref="A13:F13"/>
  </mergeCells>
  <pageMargins left="0.5" right="0.5" top="0.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366E0B-4044-403E-97E3-178D1340408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9899FCB-8056-4447-BD46-EDEB6AEFA36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2A7003-E5B3-45DC-B10B-8F11EC6561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Service Line Inventory</vt:lpstr>
      <vt:lpstr>Inventory Summary</vt:lpstr>
      <vt:lpstr>'Inventory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Template Lead Service Line Inventory Max 500 service lines</dc:title>
  <dc:subject/>
  <dc:creator>Gilbert, Timothy</dc:creator>
  <cp:keywords>Template LSLI Lead Service Line Inventory Max 500 service lines, NYS DOH, Health, water, infrastructure</cp:keywords>
  <dc:description/>
  <cp:lastModifiedBy>Monroe, Nicole</cp:lastModifiedBy>
  <cp:revision/>
  <cp:lastPrinted>2024-09-16T18:41:36Z</cp:lastPrinted>
  <dcterms:created xsi:type="dcterms:W3CDTF">2022-04-12T18:54:01Z</dcterms:created>
  <dcterms:modified xsi:type="dcterms:W3CDTF">2024-10-16T14:02:47Z</dcterms:modified>
  <cp:category/>
  <cp:contentStatus/>
</cp:coreProperties>
</file>